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enningsen/Desktop/"/>
    </mc:Choice>
  </mc:AlternateContent>
  <xr:revisionPtr revIDLastSave="0" documentId="13_ncr:1_{8989C0ED-9050-F742-8A57-2FB23E750EEE}" xr6:coauthVersionLast="47" xr6:coauthVersionMax="47" xr10:uidLastSave="{00000000-0000-0000-0000-000000000000}"/>
  <bookViews>
    <workbookView xWindow="0" yWindow="760" windowWidth="23260" windowHeight="12580" xr2:uid="{262A0CEE-9233-4C51-94E2-78BA8EF460DF}"/>
  </bookViews>
  <sheets>
    <sheet name="P51-Geo_160mm_fork" sheetId="6" r:id="rId1"/>
    <sheet name="P51-Geo CAD theory" sheetId="3" state="hidden" r:id="rId2"/>
  </sheets>
  <externalReferences>
    <externalReference r:id="rId3"/>
    <externalReference r:id="rId4"/>
  </externalReferences>
  <definedNames>
    <definedName name="_12">#REF!</definedName>
    <definedName name="A">#REF!</definedName>
    <definedName name="age">#REF!</definedName>
    <definedName name="COO">#REF!</definedName>
    <definedName name="factories">#REF!</definedName>
    <definedName name="fsize">#REF!</definedName>
    <definedName name="Gender">#REF!</definedName>
    <definedName name="material">#REF!</definedName>
    <definedName name="Months">#REF!</definedName>
    <definedName name="Motivation">#REF!</definedName>
    <definedName name="ok">#REF!</definedName>
    <definedName name="RA">#REF!</definedName>
    <definedName name="rating">#REF!</definedName>
    <definedName name="support">#REF!</definedName>
    <definedName name="testinglevel">#REF!</definedName>
    <definedName name="uom">[1]Sheet2!$A$2:$A$4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2" i="6" l="1"/>
  <c r="G242" i="6"/>
  <c r="F242" i="6"/>
  <c r="E242" i="6"/>
  <c r="D242" i="6"/>
  <c r="C242" i="6"/>
  <c r="P242" i="6"/>
  <c r="O242" i="6"/>
  <c r="N242" i="6"/>
  <c r="M242" i="6"/>
  <c r="L242" i="6"/>
  <c r="K242" i="6"/>
  <c r="P198" i="6"/>
  <c r="O198" i="6"/>
  <c r="N198" i="6"/>
  <c r="M198" i="6"/>
  <c r="L198" i="6"/>
  <c r="K198" i="6"/>
  <c r="H198" i="6"/>
  <c r="G198" i="6"/>
  <c r="F198" i="6"/>
  <c r="E198" i="6"/>
  <c r="D198" i="6"/>
  <c r="C198" i="6"/>
  <c r="P154" i="6"/>
  <c r="O154" i="6"/>
  <c r="N154" i="6"/>
  <c r="M154" i="6"/>
  <c r="L154" i="6"/>
  <c r="K154" i="6"/>
  <c r="H154" i="6"/>
  <c r="G154" i="6"/>
  <c r="F154" i="6"/>
  <c r="E154" i="6"/>
  <c r="D154" i="6"/>
  <c r="C154" i="6"/>
  <c r="P110" i="6"/>
  <c r="O110" i="6"/>
  <c r="N110" i="6"/>
  <c r="M110" i="6"/>
  <c r="L110" i="6"/>
  <c r="K110" i="6"/>
  <c r="H110" i="6"/>
  <c r="G110" i="6"/>
  <c r="F110" i="6"/>
  <c r="E110" i="6"/>
  <c r="D110" i="6"/>
  <c r="C110" i="6"/>
  <c r="H66" i="6"/>
  <c r="G66" i="6"/>
  <c r="F66" i="6"/>
  <c r="E66" i="6"/>
  <c r="D66" i="6"/>
  <c r="C66" i="6"/>
  <c r="P66" i="6"/>
  <c r="O66" i="6"/>
  <c r="N66" i="6"/>
  <c r="M66" i="6"/>
  <c r="L66" i="6"/>
  <c r="K66" i="6"/>
  <c r="P22" i="6"/>
  <c r="O22" i="6"/>
  <c r="N22" i="6"/>
  <c r="M22" i="6"/>
  <c r="L22" i="6"/>
  <c r="K22" i="6"/>
  <c r="D22" i="6"/>
  <c r="E22" i="6"/>
  <c r="F22" i="6"/>
  <c r="G22" i="6"/>
  <c r="H22" i="6"/>
  <c r="C22" i="6"/>
  <c r="P263" i="3"/>
  <c r="O263" i="3"/>
  <c r="N263" i="3"/>
  <c r="M263" i="3"/>
  <c r="L263" i="3"/>
  <c r="K263" i="3"/>
  <c r="F263" i="3"/>
  <c r="E263" i="3"/>
  <c r="P261" i="3"/>
  <c r="L261" i="3"/>
  <c r="K261" i="3"/>
  <c r="D223" i="3"/>
  <c r="P219" i="3"/>
  <c r="O219" i="3"/>
  <c r="N219" i="3"/>
  <c r="M219" i="3"/>
  <c r="L219" i="3"/>
  <c r="K219" i="3"/>
  <c r="F219" i="3"/>
  <c r="N217" i="3"/>
  <c r="R211" i="3"/>
  <c r="Q206" i="3"/>
  <c r="P175" i="3"/>
  <c r="O175" i="3"/>
  <c r="N175" i="3"/>
  <c r="M175" i="3"/>
  <c r="L175" i="3"/>
  <c r="K175" i="3"/>
  <c r="F175" i="3"/>
  <c r="E175" i="3"/>
  <c r="E135" i="3"/>
  <c r="P131" i="3"/>
  <c r="O131" i="3"/>
  <c r="N131" i="3"/>
  <c r="M131" i="3"/>
  <c r="L131" i="3"/>
  <c r="K131" i="3"/>
  <c r="F131" i="3"/>
  <c r="E131" i="3"/>
  <c r="P87" i="3"/>
  <c r="O87" i="3"/>
  <c r="N87" i="3"/>
  <c r="L87" i="3"/>
  <c r="F87" i="3"/>
  <c r="E87" i="3"/>
  <c r="F85" i="3"/>
  <c r="F84" i="3"/>
  <c r="F83" i="3"/>
  <c r="F82" i="3"/>
  <c r="F81" i="3"/>
  <c r="F80" i="3"/>
  <c r="F78" i="3"/>
  <c r="F77" i="3"/>
  <c r="P48" i="3"/>
  <c r="O48" i="3"/>
  <c r="M48" i="3"/>
  <c r="L48" i="3"/>
  <c r="K48" i="3"/>
  <c r="H48" i="3"/>
  <c r="G48" i="3"/>
  <c r="E48" i="3"/>
  <c r="D48" i="3"/>
  <c r="C48" i="3"/>
  <c r="H47" i="3"/>
  <c r="P179" i="3" s="1"/>
  <c r="G47" i="3"/>
  <c r="O267" i="3" s="1"/>
  <c r="F47" i="3"/>
  <c r="N179" i="3" s="1"/>
  <c r="E47" i="3"/>
  <c r="M91" i="3" s="1"/>
  <c r="D47" i="3"/>
  <c r="L179" i="3" s="1"/>
  <c r="C47" i="3"/>
  <c r="K179" i="3" s="1"/>
  <c r="H46" i="3"/>
  <c r="P178" i="3" s="1"/>
  <c r="G46" i="3"/>
  <c r="O266" i="3" s="1"/>
  <c r="F46" i="3"/>
  <c r="N178" i="3" s="1"/>
  <c r="E46" i="3"/>
  <c r="M90" i="3" s="1"/>
  <c r="D46" i="3"/>
  <c r="L178" i="3" s="1"/>
  <c r="C46" i="3"/>
  <c r="K178" i="3" s="1"/>
  <c r="N45" i="3"/>
  <c r="N43" i="3"/>
  <c r="P42" i="3"/>
  <c r="O42" i="3"/>
  <c r="N42" i="3"/>
  <c r="M42" i="3"/>
  <c r="L42" i="3"/>
  <c r="K42" i="3"/>
  <c r="H42" i="3"/>
  <c r="G42" i="3"/>
  <c r="E42" i="3"/>
  <c r="D42" i="3"/>
  <c r="C42" i="3"/>
  <c r="N40" i="3"/>
  <c r="N39" i="3"/>
  <c r="N38" i="3"/>
  <c r="N37" i="3"/>
  <c r="N34" i="3"/>
  <c r="N32" i="3"/>
  <c r="F32" i="3"/>
  <c r="N31" i="3"/>
  <c r="F31" i="3"/>
  <c r="P30" i="3"/>
  <c r="O30" i="3"/>
  <c r="M30" i="3"/>
  <c r="L30" i="3"/>
  <c r="K30" i="3"/>
  <c r="H30" i="3"/>
  <c r="G30" i="3"/>
  <c r="E30" i="3"/>
  <c r="D30" i="3"/>
  <c r="C30" i="3"/>
  <c r="N29" i="3"/>
  <c r="F29" i="3"/>
  <c r="F48" i="3" s="1"/>
  <c r="P28" i="3"/>
  <c r="O28" i="3"/>
  <c r="N28" i="3"/>
  <c r="M28" i="3"/>
  <c r="L28" i="3"/>
  <c r="H28" i="3"/>
  <c r="G28" i="3"/>
  <c r="F28" i="3"/>
  <c r="E28" i="3"/>
  <c r="D28" i="3"/>
  <c r="N27" i="3"/>
  <c r="N26" i="3"/>
  <c r="N25" i="3"/>
  <c r="F25" i="3"/>
  <c r="N23" i="3"/>
  <c r="F23" i="3"/>
  <c r="F67" i="3" s="1"/>
  <c r="N22" i="3"/>
  <c r="F22" i="3"/>
  <c r="N21" i="3"/>
  <c r="F21" i="3"/>
  <c r="N20" i="3"/>
  <c r="F20" i="3"/>
  <c r="F30" i="3" s="1"/>
  <c r="N19" i="3"/>
  <c r="F19" i="3"/>
  <c r="N18" i="3"/>
  <c r="N62" i="3" s="1"/>
  <c r="F18" i="3"/>
  <c r="F62" i="3" s="1"/>
  <c r="N17" i="3"/>
  <c r="F17" i="3"/>
  <c r="N16" i="3"/>
  <c r="F16" i="3"/>
  <c r="B8" i="3"/>
  <c r="C6" i="3"/>
  <c r="B6" i="3"/>
  <c r="B5" i="3"/>
  <c r="C4" i="3"/>
  <c r="B4" i="3"/>
  <c r="C3" i="3"/>
  <c r="B3" i="3"/>
  <c r="C2" i="3"/>
  <c r="B2" i="3"/>
  <c r="L91" i="3" l="1"/>
  <c r="L90" i="3"/>
  <c r="L266" i="3"/>
  <c r="K91" i="3"/>
  <c r="K90" i="3"/>
  <c r="E134" i="3"/>
  <c r="D222" i="3"/>
  <c r="D90" i="3"/>
  <c r="D91" i="3"/>
  <c r="N134" i="3"/>
  <c r="N135" i="3"/>
  <c r="N222" i="3"/>
  <c r="N223" i="3"/>
  <c r="D266" i="3"/>
  <c r="D267" i="3"/>
  <c r="F42" i="3"/>
  <c r="N48" i="3"/>
  <c r="F90" i="3"/>
  <c r="F91" i="3"/>
  <c r="D134" i="3"/>
  <c r="D135" i="3"/>
  <c r="C222" i="3"/>
  <c r="C223" i="3"/>
  <c r="E266" i="3"/>
  <c r="E267" i="3"/>
  <c r="F266" i="3"/>
  <c r="F267" i="3"/>
  <c r="F134" i="3"/>
  <c r="F135" i="3"/>
  <c r="F222" i="3"/>
  <c r="F223" i="3"/>
  <c r="M267" i="3"/>
  <c r="N90" i="3"/>
  <c r="N91" i="3"/>
  <c r="L134" i="3"/>
  <c r="L135" i="3"/>
  <c r="K222" i="3"/>
  <c r="K223" i="3"/>
  <c r="M266" i="3"/>
  <c r="N267" i="3"/>
  <c r="C90" i="3"/>
  <c r="C91" i="3"/>
  <c r="M134" i="3"/>
  <c r="M135" i="3"/>
  <c r="L222" i="3"/>
  <c r="L223" i="3"/>
  <c r="N266" i="3"/>
  <c r="P46" i="3"/>
  <c r="P47" i="3"/>
  <c r="M46" i="3"/>
  <c r="M47" i="3"/>
  <c r="H134" i="3"/>
  <c r="P134" i="3"/>
  <c r="H135" i="3"/>
  <c r="P135" i="3"/>
  <c r="E178" i="3"/>
  <c r="M178" i="3"/>
  <c r="E179" i="3"/>
  <c r="M179" i="3"/>
  <c r="G222" i="3"/>
  <c r="O222" i="3"/>
  <c r="G223" i="3"/>
  <c r="O223" i="3"/>
  <c r="H266" i="3"/>
  <c r="P266" i="3"/>
  <c r="H267" i="3"/>
  <c r="P267" i="3"/>
  <c r="N46" i="3"/>
  <c r="N47" i="3"/>
  <c r="G90" i="3"/>
  <c r="O90" i="3"/>
  <c r="G91" i="3"/>
  <c r="O91" i="3"/>
  <c r="C134" i="3"/>
  <c r="K134" i="3"/>
  <c r="C135" i="3"/>
  <c r="K135" i="3"/>
  <c r="N150" i="3"/>
  <c r="F178" i="3"/>
  <c r="F179" i="3"/>
  <c r="H222" i="3"/>
  <c r="P222" i="3"/>
  <c r="H223" i="3"/>
  <c r="P223" i="3"/>
  <c r="C266" i="3"/>
  <c r="K266" i="3"/>
  <c r="C267" i="3"/>
  <c r="K267" i="3"/>
  <c r="O46" i="3"/>
  <c r="O47" i="3"/>
  <c r="H90" i="3"/>
  <c r="P90" i="3"/>
  <c r="H91" i="3"/>
  <c r="P91" i="3"/>
  <c r="G178" i="3"/>
  <c r="O178" i="3"/>
  <c r="G179" i="3"/>
  <c r="O179" i="3"/>
  <c r="L267" i="3"/>
  <c r="F106" i="3"/>
  <c r="H178" i="3"/>
  <c r="H179" i="3"/>
  <c r="K46" i="3"/>
  <c r="K47" i="3"/>
  <c r="N106" i="3"/>
  <c r="C178" i="3"/>
  <c r="C179" i="3"/>
  <c r="E222" i="3"/>
  <c r="M222" i="3"/>
  <c r="E223" i="3"/>
  <c r="M223" i="3"/>
  <c r="L46" i="3"/>
  <c r="L47" i="3"/>
  <c r="E90" i="3"/>
  <c r="E91" i="3"/>
  <c r="G134" i="3"/>
  <c r="O134" i="3"/>
  <c r="G135" i="3"/>
  <c r="O135" i="3"/>
  <c r="D178" i="3"/>
  <c r="D179" i="3"/>
  <c r="G266" i="3"/>
  <c r="G267" i="3"/>
</calcChain>
</file>

<file path=xl/sharedStrings.xml><?xml version="1.0" encoding="utf-8"?>
<sst xmlns="http://schemas.openxmlformats.org/spreadsheetml/2006/main" count="1645" uniqueCount="63">
  <si>
    <t>Size S1: 42mm, 550mm</t>
  </si>
  <si>
    <t>SETTINGS:</t>
  </si>
  <si>
    <t>HTA</t>
  </si>
  <si>
    <t>Slack</t>
  </si>
  <si>
    <t>Nominal</t>
  </si>
  <si>
    <t>Steep</t>
  </si>
  <si>
    <t>BB (shock extension)</t>
  </si>
  <si>
    <t>Low (short)</t>
  </si>
  <si>
    <t>High (long)</t>
  </si>
  <si>
    <t>CST length</t>
  </si>
  <si>
    <t>short (27.5")</t>
  </si>
  <si>
    <t>long (29")</t>
  </si>
  <si>
    <t>P51 Geo - 27,5" rear, 29" front</t>
  </si>
  <si>
    <t>P51 Geo - 29" rear, 29" front</t>
  </si>
  <si>
    <t>Size</t>
  </si>
  <si>
    <t>S1</t>
  </si>
  <si>
    <t>S2</t>
  </si>
  <si>
    <t>S3</t>
  </si>
  <si>
    <t>S4</t>
  </si>
  <si>
    <t>S5</t>
  </si>
  <si>
    <t>S6</t>
  </si>
  <si>
    <t>Stack</t>
  </si>
  <si>
    <t>Reach</t>
  </si>
  <si>
    <t>Headtube Length</t>
  </si>
  <si>
    <t>Headtube Angle</t>
  </si>
  <si>
    <t>BB Height</t>
  </si>
  <si>
    <t>BB Drop (to front wheel-axis)</t>
  </si>
  <si>
    <t>Trail</t>
  </si>
  <si>
    <t>Fork Length (full)</t>
  </si>
  <si>
    <t>Fork Rake/Offset</t>
  </si>
  <si>
    <t>Front Center</t>
  </si>
  <si>
    <t>Chainstay Length</t>
  </si>
  <si>
    <t>Chainstay Length (horizontal)</t>
  </si>
  <si>
    <t>Wheelbase</t>
  </si>
  <si>
    <t>Toptube Length (horizontal)</t>
  </si>
  <si>
    <t>Bike Standover Height (100mm in front of BB)</t>
  </si>
  <si>
    <t>Seat Tube Length</t>
  </si>
  <si>
    <t>Seat Tube Angle (effective)</t>
  </si>
  <si>
    <t>ST Reaming Depth (x +5)</t>
  </si>
  <si>
    <t>Axle Height (Front)</t>
  </si>
  <si>
    <t>Frame Standover Height</t>
  </si>
  <si>
    <t>Handle-Bar Width</t>
  </si>
  <si>
    <t/>
  </si>
  <si>
    <t>Stem Length</t>
  </si>
  <si>
    <t>Crank Length</t>
  </si>
  <si>
    <t>Seat-Post Length</t>
  </si>
  <si>
    <t>Lower Headset Stack</t>
  </si>
  <si>
    <t>Horizontal Front Center</t>
  </si>
  <si>
    <t>Setback (horizontal TT)</t>
  </si>
  <si>
    <t>Size (traditional)</t>
  </si>
  <si>
    <t>Shock</t>
  </si>
  <si>
    <t>210x50</t>
  </si>
  <si>
    <t>210x55</t>
  </si>
  <si>
    <t>Travel</t>
  </si>
  <si>
    <t>Fork Length (20% sag)</t>
  </si>
  <si>
    <t>Fork Length (50% sag)</t>
  </si>
  <si>
    <t>Cockpitlength</t>
  </si>
  <si>
    <r>
      <rPr>
        <sz val="12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Bike Standover Height to skelleton-sketch
(TT-Dimension not yet defined)</t>
    </r>
  </si>
  <si>
    <t>Setback (at Seatheight TT)</t>
  </si>
  <si>
    <t>Length</t>
  </si>
  <si>
    <t>seatheight (effective seattube angle meassure point)</t>
  </si>
  <si>
    <t>Setback (at Seatheight)</t>
  </si>
  <si>
    <t>Travel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</si>
</sst>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1FF0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2" borderId="9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5" xfId="1" applyFont="1" applyBorder="1" applyAlignment="1">
      <alignment horizontal="center" vertical="center" wrapText="1"/>
    </xf>
    <xf numFmtId="1" fontId="4" fillId="4" borderId="16" xfId="1" applyNumberFormat="1" applyFont="1" applyFill="1" applyBorder="1" applyAlignment="1">
      <alignment horizontal="center" vertical="center" wrapText="1"/>
    </xf>
    <xf numFmtId="0" fontId="3" fillId="5" borderId="17" xfId="1" applyFill="1" applyBorder="1"/>
    <xf numFmtId="164" fontId="3" fillId="0" borderId="17" xfId="1" applyNumberFormat="1" applyBorder="1" applyAlignment="1">
      <alignment horizontal="center"/>
    </xf>
    <xf numFmtId="0" fontId="4" fillId="6" borderId="17" xfId="1" applyFont="1" applyFill="1" applyBorder="1"/>
    <xf numFmtId="0" fontId="3" fillId="6" borderId="17" xfId="1" applyFill="1" applyBorder="1"/>
    <xf numFmtId="0" fontId="3" fillId="7" borderId="17" xfId="1" applyFill="1" applyBorder="1"/>
    <xf numFmtId="0" fontId="3" fillId="0" borderId="17" xfId="1" applyBorder="1"/>
    <xf numFmtId="0" fontId="3" fillId="8" borderId="17" xfId="1" applyFill="1" applyBorder="1"/>
    <xf numFmtId="0" fontId="3" fillId="5" borderId="18" xfId="1" applyFill="1" applyBorder="1"/>
    <xf numFmtId="164" fontId="3" fillId="0" borderId="18" xfId="1" applyNumberFormat="1" applyBorder="1" applyAlignment="1">
      <alignment horizontal="center"/>
    </xf>
    <xf numFmtId="0" fontId="3" fillId="9" borderId="19" xfId="1" applyFill="1" applyBorder="1"/>
    <xf numFmtId="1" fontId="0" fillId="0" borderId="19" xfId="0" applyNumberFormat="1" applyBorder="1" applyAlignment="1">
      <alignment horizontal="center"/>
    </xf>
    <xf numFmtId="164" fontId="3" fillId="10" borderId="17" xfId="1" applyNumberFormat="1" applyFill="1" applyBorder="1" applyAlignment="1">
      <alignment horizontal="center"/>
    </xf>
    <xf numFmtId="164" fontId="3" fillId="0" borderId="23" xfId="1" applyNumberFormat="1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" fontId="4" fillId="0" borderId="0" xfId="1" applyNumberFormat="1" applyFont="1" applyAlignment="1">
      <alignment horizontal="center" vertical="center" wrapText="1"/>
    </xf>
    <xf numFmtId="164" fontId="3" fillId="0" borderId="0" xfId="1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3" fillId="10" borderId="23" xfId="1" applyNumberFormat="1" applyFill="1" applyBorder="1" applyAlignment="1">
      <alignment horizontal="center"/>
    </xf>
    <xf numFmtId="0" fontId="3" fillId="0" borderId="19" xfId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top" wrapText="1"/>
    </xf>
    <xf numFmtId="0" fontId="3" fillId="0" borderId="18" xfId="1" applyBorder="1"/>
    <xf numFmtId="0" fontId="3" fillId="0" borderId="25" xfId="1" applyBorder="1"/>
    <xf numFmtId="0" fontId="4" fillId="0" borderId="24" xfId="1" applyFont="1" applyBorder="1" applyAlignment="1">
      <alignment horizontal="center" vertical="center" wrapText="1"/>
    </xf>
    <xf numFmtId="1" fontId="4" fillId="0" borderId="24" xfId="1" applyNumberFormat="1" applyFont="1" applyBorder="1" applyAlignment="1">
      <alignment horizontal="center" vertical="center" wrapText="1"/>
    </xf>
    <xf numFmtId="0" fontId="5" fillId="0" borderId="0" xfId="0" applyFont="1"/>
    <xf numFmtId="1" fontId="0" fillId="0" borderId="0" xfId="0" applyNumberFormat="1"/>
    <xf numFmtId="1" fontId="0" fillId="0" borderId="3" xfId="0" applyNumberFormat="1" applyBorder="1" applyAlignment="1">
      <alignment horizontal="center"/>
    </xf>
    <xf numFmtId="1" fontId="0" fillId="0" borderId="4" xfId="0" applyNumberFormat="1" applyBorder="1"/>
    <xf numFmtId="1" fontId="0" fillId="2" borderId="4" xfId="0" applyNumberFormat="1" applyFill="1" applyBorder="1"/>
    <xf numFmtId="1" fontId="0" fillId="0" borderId="5" xfId="0" applyNumberFormat="1" applyBorder="1"/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2" borderId="9" xfId="0" applyNumberFormat="1" applyFill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" fontId="0" fillId="0" borderId="11" xfId="0" applyNumberFormat="1" applyBorder="1"/>
    <xf numFmtId="1" fontId="2" fillId="3" borderId="13" xfId="0" applyNumberFormat="1" applyFont="1" applyFill="1" applyBorder="1" applyAlignment="1">
      <alignment horizontal="left" vertical="center"/>
    </xf>
    <xf numFmtId="1" fontId="2" fillId="3" borderId="14" xfId="0" applyNumberFormat="1" applyFont="1" applyFill="1" applyBorder="1" applyAlignment="1">
      <alignment horizontal="left" vertical="center"/>
    </xf>
    <xf numFmtId="1" fontId="2" fillId="3" borderId="12" xfId="0" applyNumberFormat="1" applyFont="1" applyFill="1" applyBorder="1" applyAlignment="1">
      <alignment horizontal="left" vertical="center"/>
    </xf>
    <xf numFmtId="1" fontId="3" fillId="0" borderId="25" xfId="1" applyNumberFormat="1" applyBorder="1" applyAlignment="1">
      <alignment horizontal="center"/>
    </xf>
    <xf numFmtId="1" fontId="3" fillId="0" borderId="25" xfId="1" applyNumberFormat="1" applyBorder="1"/>
    <xf numFmtId="1" fontId="3" fillId="0" borderId="17" xfId="1" applyNumberFormat="1" applyBorder="1" applyAlignment="1">
      <alignment horizontal="center"/>
    </xf>
    <xf numFmtId="1" fontId="3" fillId="0" borderId="17" xfId="1" applyNumberFormat="1" applyBorder="1"/>
    <xf numFmtId="1" fontId="3" fillId="0" borderId="18" xfId="1" applyNumberFormat="1" applyBorder="1" applyAlignment="1">
      <alignment horizontal="center"/>
    </xf>
    <xf numFmtId="1" fontId="3" fillId="0" borderId="18" xfId="1" applyNumberFormat="1" applyBorder="1"/>
    <xf numFmtId="1" fontId="3" fillId="0" borderId="19" xfId="1" applyNumberFormat="1" applyBorder="1"/>
    <xf numFmtId="1" fontId="0" fillId="0" borderId="21" xfId="0" applyNumberFormat="1" applyBorder="1" applyAlignment="1">
      <alignment horizontal="left" vertical="top" wrapText="1"/>
    </xf>
    <xf numFmtId="1" fontId="0" fillId="0" borderId="22" xfId="0" applyNumberFormat="1" applyBorder="1" applyAlignment="1">
      <alignment horizontal="left" vertical="top" wrapText="1"/>
    </xf>
    <xf numFmtId="1" fontId="0" fillId="0" borderId="12" xfId="0" applyNumberFormat="1" applyBorder="1" applyAlignment="1">
      <alignment horizontal="left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1" fontId="0" fillId="0" borderId="20" xfId="0" applyNumberFormat="1" applyBorder="1" applyAlignment="1">
      <alignment horizontal="left" vertical="top" wrapText="1"/>
    </xf>
    <xf numFmtId="1" fontId="3" fillId="0" borderId="23" xfId="1" applyNumberFormat="1" applyBorder="1" applyAlignment="1">
      <alignment horizontal="center"/>
    </xf>
    <xf numFmtId="1" fontId="0" fillId="0" borderId="20" xfId="0" applyNumberFormat="1" applyBorder="1" applyAlignment="1">
      <alignment vertical="top" wrapText="1"/>
    </xf>
    <xf numFmtId="1" fontId="0" fillId="0" borderId="21" xfId="0" applyNumberFormat="1" applyBorder="1" applyAlignment="1">
      <alignment vertical="top" wrapText="1"/>
    </xf>
    <xf numFmtId="1" fontId="0" fillId="0" borderId="22" xfId="0" applyNumberFormat="1" applyBorder="1" applyAlignment="1">
      <alignment vertical="top" wrapText="1"/>
    </xf>
    <xf numFmtId="1" fontId="3" fillId="0" borderId="0" xfId="1" applyNumberFormat="1" applyAlignment="1">
      <alignment horizontal="center"/>
    </xf>
    <xf numFmtId="164" fontId="3" fillId="0" borderId="17" xfId="1" applyNumberFormat="1" applyBorder="1"/>
    <xf numFmtId="1" fontId="6" fillId="0" borderId="0" xfId="0" applyNumberFormat="1" applyFont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1" borderId="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</cellXfs>
  <cellStyles count="2">
    <cellStyle name="Normal" xfId="0" builtinId="0"/>
    <cellStyle name="Normal 3" xfId="1" xr:uid="{8829C81C-F125-4EF6-BF74-599EF7DAD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Users/rjankura/AppData/Local/Microsoft/Windows/Temporary%20Internet%20Files/Content.Outlook/99BGYAIK/mtb_geo_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SPECIALIZED/MY22_P51/10_PROJECTDEFINITION/50_GEO/P51_Geo_20201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eometry"/>
    </sheetNames>
    <sheetDataSet>
      <sheetData sheetId="0"/>
      <sheetData sheetId="1">
        <row r="2">
          <cell r="A2" t="str">
            <v>mm</v>
          </cell>
        </row>
        <row r="3">
          <cell r="A3" t="str">
            <v>in</v>
          </cell>
        </row>
        <row r="4">
          <cell r="A4" t="str">
            <v>degrees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1-Geo"/>
      <sheetName val="P51-S4_Detailed"/>
      <sheetName val="MY22 LEVO F1 - Geo R5"/>
      <sheetName val="MY20 LEVO_SL-Mahle"/>
      <sheetName val="MY21 Mayhem"/>
      <sheetName val="MY21 KOB"/>
      <sheetName val="Measurement Levo - P51 Mule"/>
      <sheetName val="Geo_Mule"/>
      <sheetName val="GEO COMPARISION "/>
      <sheetName val="P51-Overview_S4"/>
    </sheetNames>
    <sheetDataSet>
      <sheetData sheetId="0" refreshError="1"/>
      <sheetData sheetId="1" refreshError="1">
        <row r="15">
          <cell r="E15">
            <v>631.89</v>
          </cell>
        </row>
        <row r="16">
          <cell r="E16">
            <v>475</v>
          </cell>
        </row>
        <row r="17">
          <cell r="E17">
            <v>120</v>
          </cell>
        </row>
        <row r="18">
          <cell r="E18">
            <v>65</v>
          </cell>
        </row>
        <row r="19">
          <cell r="E19">
            <v>344.5</v>
          </cell>
        </row>
        <row r="20">
          <cell r="E20">
            <v>-32</v>
          </cell>
        </row>
        <row r="21">
          <cell r="E21">
            <v>129.22296069893233</v>
          </cell>
        </row>
        <row r="22">
          <cell r="E22">
            <v>560</v>
          </cell>
        </row>
        <row r="24">
          <cell r="E24">
            <v>801.72</v>
          </cell>
        </row>
        <row r="28">
          <cell r="E28">
            <v>630.21</v>
          </cell>
        </row>
        <row r="31">
          <cell r="E31">
            <v>425</v>
          </cell>
        </row>
        <row r="32">
          <cell r="E32">
            <v>76.2</v>
          </cell>
        </row>
        <row r="54">
          <cell r="E54">
            <v>631.9</v>
          </cell>
        </row>
        <row r="55">
          <cell r="E55">
            <v>475</v>
          </cell>
        </row>
        <row r="56">
          <cell r="E56">
            <v>120</v>
          </cell>
        </row>
        <row r="57">
          <cell r="E57">
            <v>65</v>
          </cell>
        </row>
        <row r="58">
          <cell r="E58">
            <v>344.5</v>
          </cell>
        </row>
        <row r="59">
          <cell r="E59">
            <v>-32</v>
          </cell>
        </row>
        <row r="60">
          <cell r="E60">
            <v>129.22</v>
          </cell>
        </row>
        <row r="61">
          <cell r="E61">
            <v>560</v>
          </cell>
        </row>
        <row r="63">
          <cell r="E63">
            <v>801.72</v>
          </cell>
        </row>
        <row r="64">
          <cell r="E64">
            <v>442.26</v>
          </cell>
        </row>
        <row r="65">
          <cell r="E65">
            <v>442.11</v>
          </cell>
        </row>
        <row r="66">
          <cell r="E66">
            <v>1243.19</v>
          </cell>
        </row>
        <row r="67">
          <cell r="E67">
            <v>630.21</v>
          </cell>
        </row>
        <row r="70">
          <cell r="E70">
            <v>425</v>
          </cell>
        </row>
        <row r="71">
          <cell r="E71">
            <v>76.2</v>
          </cell>
        </row>
        <row r="73">
          <cell r="E73">
            <v>376.5</v>
          </cell>
        </row>
        <row r="76">
          <cell r="E76">
            <v>50</v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>
            <v>1.5</v>
          </cell>
        </row>
        <row r="81">
          <cell r="E81">
            <v>155.2095265939233</v>
          </cell>
        </row>
        <row r="82">
          <cell r="E82" t="str">
            <v/>
          </cell>
        </row>
        <row r="84">
          <cell r="E84">
            <v>150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Fork (Required):</v>
          </cell>
          <cell r="C2" t="str">
            <v>Rockshox Pike, Offset: 42mm, 561mm length -&gt; used for GEO-Evalutation: 42mm,560mm</v>
          </cell>
        </row>
        <row r="3">
          <cell r="B3" t="str">
            <v>Fork (Additional):</v>
          </cell>
          <cell r="C3" t="str">
            <v>FOX 34, Offset: 44mm, 557mm length</v>
          </cell>
        </row>
        <row r="4">
          <cell r="B4" t="str">
            <v>Tire type and Ø:</v>
          </cell>
          <cell r="C4" t="str">
            <v>Specialized Eliminator Trail: FW 29x2.3" 753mm / RW 27.5x2.3" 715mm</v>
          </cell>
        </row>
        <row r="5">
          <cell r="B5" t="str">
            <v>(Maxxis Tire drops BB-Height by ~5mm)</v>
          </cell>
        </row>
        <row r="6">
          <cell r="B6" t="str">
            <v>Flip Chip Delta @ Horst Pivot:</v>
          </cell>
          <cell r="C6" t="str">
            <v>8,21mm</v>
          </cell>
        </row>
        <row r="8">
          <cell r="B8" t="str">
            <v>Related 2D-File: Agile# 0000140660 - - - Version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A99E-93BB-4337-AC99-382B0FF2C3C4}">
  <sheetPr>
    <pageSetUpPr fitToPage="1"/>
  </sheetPr>
  <dimension ref="A1:V295"/>
  <sheetViews>
    <sheetView tabSelected="1" topLeftCell="A151" zoomScale="75" zoomScaleNormal="90" workbookViewId="0">
      <selection activeCell="M249" sqref="M249:O249"/>
    </sheetView>
  </sheetViews>
  <sheetFormatPr baseColWidth="10" defaultColWidth="11.5" defaultRowHeight="15" x14ac:dyDescent="0.2"/>
  <cols>
    <col min="1" max="1" width="23.83203125" customWidth="1"/>
    <col min="2" max="2" width="38.83203125" customWidth="1"/>
    <col min="3" max="8" width="14.33203125" style="43" customWidth="1"/>
    <col min="9" max="9" width="11.5" style="43" customWidth="1"/>
    <col min="10" max="10" width="38.5" style="43" customWidth="1"/>
    <col min="11" max="16" width="14.33203125" style="43" customWidth="1"/>
    <col min="18" max="19" width="12" bestFit="1" customWidth="1"/>
  </cols>
  <sheetData>
    <row r="1" spans="2:22" ht="16" thickBot="1" x14ac:dyDescent="0.25"/>
    <row r="2" spans="2:22" x14ac:dyDescent="0.2">
      <c r="B2" s="34" t="s">
        <v>1</v>
      </c>
      <c r="C2" s="49" t="s">
        <v>2</v>
      </c>
      <c r="D2" s="44"/>
      <c r="E2" s="45" t="s">
        <v>3</v>
      </c>
      <c r="F2" s="46" t="s">
        <v>4</v>
      </c>
      <c r="G2" s="45" t="s">
        <v>5</v>
      </c>
      <c r="H2" s="47"/>
      <c r="J2" s="48" t="s">
        <v>1</v>
      </c>
      <c r="K2" s="49" t="s">
        <v>2</v>
      </c>
      <c r="L2" s="44"/>
      <c r="M2" s="45" t="s">
        <v>3</v>
      </c>
      <c r="N2" s="46" t="s">
        <v>4</v>
      </c>
      <c r="O2" s="45" t="s">
        <v>5</v>
      </c>
      <c r="P2" s="47"/>
    </row>
    <row r="3" spans="2:22" x14ac:dyDescent="0.2">
      <c r="B3" s="35"/>
      <c r="C3" s="55" t="s">
        <v>6</v>
      </c>
      <c r="D3" s="50"/>
      <c r="E3" s="51" t="s">
        <v>7</v>
      </c>
      <c r="F3" s="52" t="s">
        <v>8</v>
      </c>
      <c r="G3" s="52"/>
      <c r="H3" s="53"/>
      <c r="J3" s="54"/>
      <c r="K3" s="55" t="s">
        <v>6</v>
      </c>
      <c r="L3" s="50"/>
      <c r="M3" s="51" t="s">
        <v>7</v>
      </c>
      <c r="N3" s="52" t="s">
        <v>8</v>
      </c>
      <c r="O3" s="52"/>
      <c r="P3" s="53"/>
    </row>
    <row r="4" spans="2:22" x14ac:dyDescent="0.2">
      <c r="B4" s="35"/>
      <c r="C4" s="55" t="s">
        <v>9</v>
      </c>
      <c r="D4" s="50"/>
      <c r="E4" s="51" t="s">
        <v>10</v>
      </c>
      <c r="F4" s="52" t="s">
        <v>11</v>
      </c>
      <c r="G4" s="52"/>
      <c r="H4" s="53"/>
      <c r="J4" s="54"/>
      <c r="K4" s="55" t="s">
        <v>9</v>
      </c>
      <c r="L4" s="50"/>
      <c r="M4" s="52" t="s">
        <v>10</v>
      </c>
      <c r="N4" s="51" t="s">
        <v>11</v>
      </c>
      <c r="O4" s="52"/>
      <c r="P4" s="53"/>
    </row>
    <row r="5" spans="2:22" ht="16" thickBot="1" x14ac:dyDescent="0.25">
      <c r="B5" s="7"/>
      <c r="H5" s="53"/>
      <c r="J5" s="56"/>
      <c r="P5" s="53"/>
    </row>
    <row r="6" spans="2:22" ht="34.5" customHeight="1" thickBot="1" x14ac:dyDescent="0.25">
      <c r="B6" s="36" t="s">
        <v>12</v>
      </c>
      <c r="C6" s="57"/>
      <c r="D6" s="57"/>
      <c r="E6" s="57"/>
      <c r="F6" s="57"/>
      <c r="G6" s="57"/>
      <c r="H6" s="58"/>
      <c r="J6" s="59" t="s">
        <v>13</v>
      </c>
      <c r="K6" s="57"/>
      <c r="L6" s="57"/>
      <c r="M6" s="57"/>
      <c r="N6" s="57"/>
      <c r="O6" s="57"/>
      <c r="P6" s="58"/>
    </row>
    <row r="7" spans="2:22" ht="16" thickBot="1" x14ac:dyDescent="0.25">
      <c r="B7" s="40" t="s">
        <v>14</v>
      </c>
      <c r="C7" s="41" t="s">
        <v>15</v>
      </c>
      <c r="D7" s="41" t="s">
        <v>16</v>
      </c>
      <c r="E7" s="41" t="s">
        <v>17</v>
      </c>
      <c r="F7" s="41" t="s">
        <v>18</v>
      </c>
      <c r="G7" s="41" t="s">
        <v>19</v>
      </c>
      <c r="H7" s="41" t="s">
        <v>20</v>
      </c>
      <c r="J7" s="41" t="s">
        <v>14</v>
      </c>
      <c r="K7" s="41" t="s">
        <v>15</v>
      </c>
      <c r="L7" s="41" t="s">
        <v>16</v>
      </c>
      <c r="M7" s="41" t="s">
        <v>17</v>
      </c>
      <c r="N7" s="41" t="s">
        <v>18</v>
      </c>
      <c r="O7" s="41" t="s">
        <v>19</v>
      </c>
      <c r="P7" s="41" t="s">
        <v>20</v>
      </c>
      <c r="R7" s="26"/>
      <c r="S7" s="26"/>
      <c r="T7" s="26"/>
      <c r="U7" s="26"/>
      <c r="V7" s="26"/>
    </row>
    <row r="8" spans="2:22" x14ac:dyDescent="0.2">
      <c r="B8" s="39" t="s">
        <v>21</v>
      </c>
      <c r="C8" s="60">
        <v>608.72</v>
      </c>
      <c r="D8" s="60">
        <v>617.31999999999994</v>
      </c>
      <c r="E8" s="60">
        <v>626.3900000000001</v>
      </c>
      <c r="F8" s="60">
        <v>635.45000000000005</v>
      </c>
      <c r="G8" s="60">
        <v>644.54999999999995</v>
      </c>
      <c r="H8" s="60">
        <v>653.54999999999995</v>
      </c>
      <c r="J8" s="61" t="s">
        <v>21</v>
      </c>
      <c r="K8" s="60">
        <v>608.65000000000009</v>
      </c>
      <c r="L8" s="60">
        <v>617.31999999999994</v>
      </c>
      <c r="M8" s="60">
        <v>626.38000000000011</v>
      </c>
      <c r="N8" s="60">
        <v>635.33000000000004</v>
      </c>
      <c r="O8" s="60">
        <v>644.51</v>
      </c>
      <c r="P8" s="60">
        <v>653.66999999999996</v>
      </c>
      <c r="R8" s="27"/>
      <c r="S8" s="27"/>
      <c r="T8" s="27"/>
      <c r="U8" s="27"/>
      <c r="V8" s="27"/>
    </row>
    <row r="9" spans="2:22" x14ac:dyDescent="0.2">
      <c r="B9" s="15" t="s">
        <v>22</v>
      </c>
      <c r="C9" s="62">
        <v>405.45</v>
      </c>
      <c r="D9" s="62">
        <v>425.45</v>
      </c>
      <c r="E9" s="62">
        <v>445.45</v>
      </c>
      <c r="F9" s="62">
        <v>470.45</v>
      </c>
      <c r="G9" s="62">
        <v>495.45</v>
      </c>
      <c r="H9" s="62">
        <v>525.45000000000005</v>
      </c>
      <c r="J9" s="63" t="s">
        <v>22</v>
      </c>
      <c r="K9" s="62">
        <v>405.57</v>
      </c>
      <c r="L9" s="62">
        <v>425.45</v>
      </c>
      <c r="M9" s="62">
        <v>445.45</v>
      </c>
      <c r="N9" s="62">
        <v>470.4</v>
      </c>
      <c r="O9" s="62">
        <v>495.45</v>
      </c>
      <c r="P9" s="62">
        <v>525.5</v>
      </c>
      <c r="R9" s="27"/>
      <c r="S9" s="27"/>
      <c r="T9" s="27"/>
      <c r="U9" s="27"/>
      <c r="V9" s="27"/>
    </row>
    <row r="10" spans="2:22" x14ac:dyDescent="0.2">
      <c r="B10" s="15" t="s">
        <v>23</v>
      </c>
      <c r="C10" s="62">
        <v>95</v>
      </c>
      <c r="D10" s="62">
        <v>100</v>
      </c>
      <c r="E10" s="62">
        <v>110</v>
      </c>
      <c r="F10" s="62">
        <v>120</v>
      </c>
      <c r="G10" s="62">
        <v>130</v>
      </c>
      <c r="H10" s="62">
        <v>140</v>
      </c>
      <c r="J10" s="63" t="s">
        <v>23</v>
      </c>
      <c r="K10" s="62">
        <v>95</v>
      </c>
      <c r="L10" s="62">
        <v>100</v>
      </c>
      <c r="M10" s="62">
        <v>110</v>
      </c>
      <c r="N10" s="62">
        <v>120</v>
      </c>
      <c r="O10" s="62">
        <v>130</v>
      </c>
      <c r="P10" s="62">
        <v>140</v>
      </c>
      <c r="R10" s="27"/>
      <c r="S10" s="27"/>
      <c r="T10" s="27"/>
      <c r="U10" s="27"/>
      <c r="V10" s="27"/>
    </row>
    <row r="11" spans="2:22" s="30" customFormat="1" x14ac:dyDescent="0.2">
      <c r="B11" s="78" t="s">
        <v>24</v>
      </c>
      <c r="C11" s="11">
        <v>64.59</v>
      </c>
      <c r="D11" s="11">
        <v>64.59</v>
      </c>
      <c r="E11" s="11">
        <v>64.59</v>
      </c>
      <c r="F11" s="11">
        <v>64.59</v>
      </c>
      <c r="G11" s="11">
        <v>64.59</v>
      </c>
      <c r="H11" s="11">
        <v>64.59</v>
      </c>
      <c r="J11" s="78" t="s">
        <v>24</v>
      </c>
      <c r="K11" s="11">
        <v>64.59</v>
      </c>
      <c r="L11" s="11">
        <v>64.59</v>
      </c>
      <c r="M11" s="11">
        <v>64.59</v>
      </c>
      <c r="N11" s="11">
        <v>64.58</v>
      </c>
      <c r="O11" s="11">
        <v>64.59</v>
      </c>
      <c r="P11" s="11">
        <v>64.599999999999994</v>
      </c>
      <c r="R11" s="27"/>
      <c r="S11" s="27"/>
      <c r="T11" s="27"/>
      <c r="U11" s="27"/>
      <c r="V11" s="27"/>
    </row>
    <row r="12" spans="2:22" x14ac:dyDescent="0.2">
      <c r="B12" s="15" t="s">
        <v>25</v>
      </c>
      <c r="C12" s="62">
        <v>342.65</v>
      </c>
      <c r="D12" s="62">
        <v>347.64</v>
      </c>
      <c r="E12" s="62">
        <v>347.64</v>
      </c>
      <c r="F12" s="62">
        <v>347.64</v>
      </c>
      <c r="G12" s="62">
        <v>347.64</v>
      </c>
      <c r="H12" s="62">
        <v>347.64</v>
      </c>
      <c r="J12" s="63" t="s">
        <v>25</v>
      </c>
      <c r="K12" s="62">
        <v>342.78</v>
      </c>
      <c r="L12" s="62">
        <v>347.64</v>
      </c>
      <c r="M12" s="62">
        <v>347.64</v>
      </c>
      <c r="N12" s="62">
        <v>347.72</v>
      </c>
      <c r="O12" s="62">
        <v>347.64</v>
      </c>
      <c r="P12" s="62">
        <v>347.56</v>
      </c>
      <c r="R12" s="27"/>
      <c r="S12" s="27"/>
      <c r="T12" s="27"/>
      <c r="U12" s="27"/>
      <c r="V12" s="27"/>
    </row>
    <row r="13" spans="2:22" x14ac:dyDescent="0.2">
      <c r="B13" s="15" t="s">
        <v>26</v>
      </c>
      <c r="C13" s="62">
        <v>-33.85</v>
      </c>
      <c r="D13" s="62">
        <v>-28.86</v>
      </c>
      <c r="E13" s="62">
        <v>-28.86</v>
      </c>
      <c r="F13" s="62">
        <v>-28.86</v>
      </c>
      <c r="G13" s="62">
        <v>-28.86</v>
      </c>
      <c r="H13" s="62">
        <v>-28.86</v>
      </c>
      <c r="J13" s="63" t="s">
        <v>26</v>
      </c>
      <c r="K13" s="62">
        <v>-33.72</v>
      </c>
      <c r="L13" s="62">
        <v>-28.86</v>
      </c>
      <c r="M13" s="62">
        <v>-28.86</v>
      </c>
      <c r="N13" s="62">
        <v>-28.78</v>
      </c>
      <c r="O13" s="62">
        <v>-28.86</v>
      </c>
      <c r="P13" s="62">
        <v>-28.94</v>
      </c>
      <c r="R13" s="27"/>
      <c r="S13" s="27"/>
      <c r="T13" s="27"/>
      <c r="U13" s="27"/>
      <c r="V13" s="27"/>
    </row>
    <row r="14" spans="2:22" x14ac:dyDescent="0.2">
      <c r="B14" s="15" t="s">
        <v>27</v>
      </c>
      <c r="C14" s="62">
        <v>132.315</v>
      </c>
      <c r="D14" s="62">
        <v>132.33500000000001</v>
      </c>
      <c r="E14" s="62">
        <v>132.33500000000001</v>
      </c>
      <c r="F14" s="62">
        <v>132.315</v>
      </c>
      <c r="G14" s="62">
        <v>132.315</v>
      </c>
      <c r="H14" s="62">
        <v>132.33500000000001</v>
      </c>
      <c r="J14" s="63" t="s">
        <v>27</v>
      </c>
      <c r="K14" s="62">
        <v>132.255</v>
      </c>
      <c r="L14" s="62">
        <v>132.33500000000001</v>
      </c>
      <c r="M14" s="62">
        <v>132.33500000000001</v>
      </c>
      <c r="N14" s="62">
        <v>132.4</v>
      </c>
      <c r="O14" s="62">
        <v>132.315</v>
      </c>
      <c r="P14" s="62">
        <v>132.25</v>
      </c>
      <c r="R14" s="27"/>
      <c r="S14" s="27"/>
      <c r="T14" s="27"/>
      <c r="U14" s="27"/>
      <c r="V14" s="27"/>
    </row>
    <row r="15" spans="2:22" x14ac:dyDescent="0.2">
      <c r="B15" s="15" t="s">
        <v>28</v>
      </c>
      <c r="C15" s="62">
        <v>560</v>
      </c>
      <c r="D15" s="62">
        <v>570</v>
      </c>
      <c r="E15" s="62">
        <v>570</v>
      </c>
      <c r="F15" s="62">
        <v>570</v>
      </c>
      <c r="G15" s="62">
        <v>570</v>
      </c>
      <c r="H15" s="62">
        <v>570</v>
      </c>
      <c r="J15" s="63" t="s">
        <v>28</v>
      </c>
      <c r="K15" s="62">
        <v>560</v>
      </c>
      <c r="L15" s="62">
        <v>570</v>
      </c>
      <c r="M15" s="62">
        <v>570</v>
      </c>
      <c r="N15" s="62">
        <v>570</v>
      </c>
      <c r="O15" s="62">
        <v>570</v>
      </c>
      <c r="P15" s="62">
        <v>570</v>
      </c>
      <c r="R15" s="27"/>
      <c r="S15" s="27"/>
      <c r="T15" s="27"/>
      <c r="U15" s="27"/>
      <c r="V15" s="27"/>
    </row>
    <row r="16" spans="2:22" x14ac:dyDescent="0.2">
      <c r="B16" s="15" t="s">
        <v>29</v>
      </c>
      <c r="C16" s="62">
        <v>42</v>
      </c>
      <c r="D16" s="62">
        <v>42</v>
      </c>
      <c r="E16" s="62">
        <v>42</v>
      </c>
      <c r="F16" s="62">
        <v>42</v>
      </c>
      <c r="G16" s="62">
        <v>42</v>
      </c>
      <c r="H16" s="62">
        <v>42</v>
      </c>
      <c r="J16" s="63" t="s">
        <v>29</v>
      </c>
      <c r="K16" s="62">
        <v>42</v>
      </c>
      <c r="L16" s="62">
        <v>42</v>
      </c>
      <c r="M16" s="62">
        <v>42</v>
      </c>
      <c r="N16" s="62">
        <v>42</v>
      </c>
      <c r="O16" s="62">
        <v>42</v>
      </c>
      <c r="P16" s="62">
        <v>42</v>
      </c>
      <c r="R16" s="27"/>
      <c r="S16" s="27"/>
      <c r="T16" s="27"/>
      <c r="U16" s="27"/>
      <c r="V16" s="27"/>
    </row>
    <row r="17" spans="2:22" x14ac:dyDescent="0.2">
      <c r="B17" s="15" t="s">
        <v>30</v>
      </c>
      <c r="C17" s="62">
        <v>726.17499999999995</v>
      </c>
      <c r="D17" s="62">
        <v>752.24499999999989</v>
      </c>
      <c r="E17" s="62">
        <v>776.45499999999993</v>
      </c>
      <c r="F17" s="62">
        <v>805.63499999999999</v>
      </c>
      <c r="G17" s="62">
        <v>834.83499999999992</v>
      </c>
      <c r="H17" s="62">
        <v>869.03499999999997</v>
      </c>
      <c r="J17" s="63" t="s">
        <v>30</v>
      </c>
      <c r="K17" s="62">
        <v>726.17499999999995</v>
      </c>
      <c r="L17" s="62">
        <v>752.24499999999989</v>
      </c>
      <c r="M17" s="62">
        <v>776.45499999999993</v>
      </c>
      <c r="N17" s="62">
        <v>805.63</v>
      </c>
      <c r="O17" s="62">
        <v>834.8549999999999</v>
      </c>
      <c r="P17" s="62">
        <v>869.06</v>
      </c>
      <c r="R17" s="27"/>
      <c r="S17" s="27"/>
      <c r="T17" s="27"/>
      <c r="U17" s="27"/>
      <c r="V17" s="27"/>
    </row>
    <row r="18" spans="2:22" x14ac:dyDescent="0.2">
      <c r="B18" s="15" t="s">
        <v>31</v>
      </c>
      <c r="C18" s="62">
        <v>433.22</v>
      </c>
      <c r="D18" s="62">
        <v>432.41</v>
      </c>
      <c r="E18" s="62">
        <v>432.41</v>
      </c>
      <c r="F18" s="62">
        <v>432.4</v>
      </c>
      <c r="G18" s="62">
        <v>432.41</v>
      </c>
      <c r="H18" s="62">
        <v>432.4</v>
      </c>
      <c r="J18" s="63" t="s">
        <v>31</v>
      </c>
      <c r="K18" s="62">
        <v>444.02</v>
      </c>
      <c r="L18" s="62">
        <v>443.26</v>
      </c>
      <c r="M18" s="62">
        <v>443.26</v>
      </c>
      <c r="N18" s="62">
        <v>443.26</v>
      </c>
      <c r="O18" s="62">
        <v>443.26</v>
      </c>
      <c r="P18" s="62">
        <v>443.26</v>
      </c>
      <c r="R18" s="27"/>
      <c r="S18" s="27"/>
      <c r="T18" s="27"/>
      <c r="U18" s="27"/>
      <c r="V18" s="27"/>
    </row>
    <row r="19" spans="2:22" x14ac:dyDescent="0.2">
      <c r="B19" s="15" t="s">
        <v>32</v>
      </c>
      <c r="C19" s="62">
        <v>433.065</v>
      </c>
      <c r="D19" s="62">
        <v>432.42499999999995</v>
      </c>
      <c r="E19" s="62">
        <v>432.42499999999995</v>
      </c>
      <c r="F19" s="62">
        <v>432.41499999999996</v>
      </c>
      <c r="G19" s="62">
        <v>432.41499999999996</v>
      </c>
      <c r="H19" s="62">
        <v>432.41499999999996</v>
      </c>
      <c r="J19" s="63" t="s">
        <v>32</v>
      </c>
      <c r="K19" s="62">
        <v>442.70499999999998</v>
      </c>
      <c r="L19" s="62">
        <v>442.32499999999999</v>
      </c>
      <c r="M19" s="62">
        <v>442.32499999999999</v>
      </c>
      <c r="N19" s="62">
        <v>442.33</v>
      </c>
      <c r="O19" s="62">
        <v>442.32499999999999</v>
      </c>
      <c r="P19" s="62">
        <v>442.32</v>
      </c>
      <c r="R19" s="27"/>
      <c r="S19" s="27"/>
      <c r="T19" s="27"/>
      <c r="U19" s="27"/>
      <c r="V19" s="27"/>
    </row>
    <row r="20" spans="2:22" x14ac:dyDescent="0.2">
      <c r="B20" s="15" t="s">
        <v>33</v>
      </c>
      <c r="C20" s="62">
        <v>1158.3800000000001</v>
      </c>
      <c r="D20" s="62">
        <v>1184.0900000000001</v>
      </c>
      <c r="E20" s="62">
        <v>1208.31</v>
      </c>
      <c r="F20" s="62">
        <v>1237.5500000000002</v>
      </c>
      <c r="G20" s="62">
        <v>1266.7600000000002</v>
      </c>
      <c r="H20" s="62">
        <v>1300.9900000000002</v>
      </c>
      <c r="J20" s="63" t="s">
        <v>33</v>
      </c>
      <c r="K20" s="62">
        <v>1168.0300000000002</v>
      </c>
      <c r="L20" s="62">
        <v>1193.98</v>
      </c>
      <c r="M20" s="62">
        <v>1218.21</v>
      </c>
      <c r="N20" s="62">
        <v>1247.44</v>
      </c>
      <c r="O20" s="62">
        <v>1276.6600000000003</v>
      </c>
      <c r="P20" s="62">
        <v>1310.89</v>
      </c>
      <c r="R20" s="27"/>
      <c r="S20" s="27"/>
      <c r="T20" s="27"/>
      <c r="U20" s="27"/>
      <c r="V20" s="27"/>
    </row>
    <row r="21" spans="2:22" x14ac:dyDescent="0.2">
      <c r="B21" s="15" t="s">
        <v>34</v>
      </c>
      <c r="C21" s="62">
        <v>559.80500000000006</v>
      </c>
      <c r="D21" s="62">
        <v>581.92499999999995</v>
      </c>
      <c r="E21" s="62">
        <v>604.14499999999998</v>
      </c>
      <c r="F21" s="62">
        <v>631.36500000000001</v>
      </c>
      <c r="G21" s="62">
        <v>658.60500000000002</v>
      </c>
      <c r="H21" s="62">
        <v>690.82500000000005</v>
      </c>
      <c r="J21" s="63" t="s">
        <v>34</v>
      </c>
      <c r="K21" s="62">
        <v>559.78500000000008</v>
      </c>
      <c r="L21" s="62">
        <v>581.92499999999995</v>
      </c>
      <c r="M21" s="62">
        <v>604.14499999999998</v>
      </c>
      <c r="N21" s="62">
        <v>631.35</v>
      </c>
      <c r="O21" s="62">
        <v>658.59500000000003</v>
      </c>
      <c r="P21" s="62">
        <v>690.85</v>
      </c>
      <c r="R21" s="27"/>
      <c r="S21" s="27"/>
      <c r="T21" s="27"/>
      <c r="U21" s="27"/>
      <c r="V21" s="27"/>
    </row>
    <row r="22" spans="2:22" x14ac:dyDescent="0.2">
      <c r="B22" s="15" t="s">
        <v>35</v>
      </c>
      <c r="C22" s="62">
        <f>C27+C12</f>
        <v>726.62999999999988</v>
      </c>
      <c r="D22" s="62">
        <f t="shared" ref="D22:H22" si="0">D27+D12</f>
        <v>762.63</v>
      </c>
      <c r="E22" s="62">
        <f t="shared" si="0"/>
        <v>765.71</v>
      </c>
      <c r="F22" s="62">
        <f t="shared" si="0"/>
        <v>767.24</v>
      </c>
      <c r="G22" s="62">
        <f t="shared" si="0"/>
        <v>773.44</v>
      </c>
      <c r="H22" s="62">
        <f t="shared" si="0"/>
        <v>778.28</v>
      </c>
      <c r="J22" s="63" t="s">
        <v>35</v>
      </c>
      <c r="K22" s="62">
        <f>K27+K12</f>
        <v>726.76</v>
      </c>
      <c r="L22" s="62">
        <f t="shared" ref="L22:P22" si="1">L27+L12</f>
        <v>762.63</v>
      </c>
      <c r="M22" s="62">
        <f t="shared" si="1"/>
        <v>765.71</v>
      </c>
      <c r="N22" s="62">
        <f t="shared" si="1"/>
        <v>767.31999999999994</v>
      </c>
      <c r="O22" s="62">
        <f t="shared" si="1"/>
        <v>773.44</v>
      </c>
      <c r="P22" s="62">
        <f t="shared" si="1"/>
        <v>778.2</v>
      </c>
      <c r="R22" s="27"/>
      <c r="S22" s="27"/>
      <c r="T22" s="27"/>
      <c r="U22" s="27"/>
      <c r="V22" s="27"/>
    </row>
    <row r="23" spans="2:22" x14ac:dyDescent="0.2">
      <c r="B23" s="15" t="s">
        <v>36</v>
      </c>
      <c r="C23" s="62">
        <v>385</v>
      </c>
      <c r="D23" s="62">
        <v>385</v>
      </c>
      <c r="E23" s="62">
        <v>405</v>
      </c>
      <c r="F23" s="62">
        <v>425</v>
      </c>
      <c r="G23" s="62">
        <v>445</v>
      </c>
      <c r="H23" s="62">
        <v>465</v>
      </c>
      <c r="J23" s="63" t="s">
        <v>36</v>
      </c>
      <c r="K23" s="62">
        <v>385</v>
      </c>
      <c r="L23" s="62">
        <v>385</v>
      </c>
      <c r="M23" s="62">
        <v>405</v>
      </c>
      <c r="N23" s="62">
        <v>425</v>
      </c>
      <c r="O23" s="62">
        <v>445</v>
      </c>
      <c r="P23" s="62">
        <v>465</v>
      </c>
      <c r="R23" s="27"/>
      <c r="S23" s="27"/>
      <c r="T23" s="27"/>
      <c r="U23" s="27"/>
      <c r="V23" s="27"/>
    </row>
    <row r="24" spans="2:22" s="30" customFormat="1" x14ac:dyDescent="0.2">
      <c r="B24" s="78" t="s">
        <v>37</v>
      </c>
      <c r="C24" s="11">
        <v>75.789999999999992</v>
      </c>
      <c r="D24" s="11">
        <v>75.789999999999992</v>
      </c>
      <c r="E24" s="11">
        <v>75.789999999999992</v>
      </c>
      <c r="F24" s="11">
        <v>75.789999999999992</v>
      </c>
      <c r="G24" s="11">
        <v>75.789999999999992</v>
      </c>
      <c r="H24" s="11">
        <v>75.789999999999992</v>
      </c>
      <c r="J24" s="78" t="s">
        <v>37</v>
      </c>
      <c r="K24" s="11">
        <v>75.799999999999983</v>
      </c>
      <c r="L24" s="11">
        <v>75.789999999999992</v>
      </c>
      <c r="M24" s="11">
        <v>75.789999999999992</v>
      </c>
      <c r="N24" s="11">
        <v>75.78</v>
      </c>
      <c r="O24" s="11">
        <v>75.789999999999992</v>
      </c>
      <c r="P24" s="11">
        <v>75.8</v>
      </c>
      <c r="R24" s="27"/>
      <c r="S24" s="27"/>
      <c r="T24" s="27"/>
      <c r="U24" s="27"/>
      <c r="V24" s="27"/>
    </row>
    <row r="25" spans="2:22" x14ac:dyDescent="0.2">
      <c r="B25" s="15" t="s">
        <v>38</v>
      </c>
      <c r="C25" s="62">
        <v>200</v>
      </c>
      <c r="D25" s="62">
        <v>200</v>
      </c>
      <c r="E25" s="62">
        <v>220</v>
      </c>
      <c r="F25" s="62">
        <v>240</v>
      </c>
      <c r="G25" s="62">
        <v>260</v>
      </c>
      <c r="H25" s="62">
        <v>280</v>
      </c>
      <c r="J25" s="63" t="s">
        <v>38</v>
      </c>
      <c r="K25" s="62">
        <v>200</v>
      </c>
      <c r="L25" s="62">
        <v>200</v>
      </c>
      <c r="M25" s="62">
        <v>220</v>
      </c>
      <c r="N25" s="62">
        <v>240</v>
      </c>
      <c r="O25" s="62">
        <v>260</v>
      </c>
      <c r="P25" s="62">
        <v>280</v>
      </c>
      <c r="R25" s="27"/>
      <c r="S25" s="27"/>
      <c r="T25" s="27"/>
      <c r="U25" s="27"/>
      <c r="V25" s="27"/>
    </row>
    <row r="26" spans="2:22" x14ac:dyDescent="0.2">
      <c r="B26" s="15" t="s">
        <v>39</v>
      </c>
      <c r="C26" s="62">
        <v>376.5</v>
      </c>
      <c r="D26" s="62">
        <v>376.5</v>
      </c>
      <c r="E26" s="62">
        <v>376.5</v>
      </c>
      <c r="F26" s="62">
        <v>376.5</v>
      </c>
      <c r="G26" s="62">
        <v>376.5</v>
      </c>
      <c r="H26" s="62">
        <v>376.5</v>
      </c>
      <c r="J26" s="63" t="s">
        <v>39</v>
      </c>
      <c r="K26" s="62">
        <v>376.5</v>
      </c>
      <c r="L26" s="62">
        <v>376.5</v>
      </c>
      <c r="M26" s="62">
        <v>376.5</v>
      </c>
      <c r="N26" s="62">
        <v>376.5</v>
      </c>
      <c r="O26" s="62">
        <v>376.5</v>
      </c>
      <c r="P26" s="62">
        <v>376.5</v>
      </c>
      <c r="R26" s="27"/>
      <c r="S26" s="27"/>
      <c r="T26" s="27"/>
      <c r="U26" s="27"/>
      <c r="V26" s="27"/>
    </row>
    <row r="27" spans="2:22" x14ac:dyDescent="0.2">
      <c r="B27" s="15" t="s">
        <v>40</v>
      </c>
      <c r="C27" s="62">
        <v>383.97999999999996</v>
      </c>
      <c r="D27" s="62">
        <v>414.99</v>
      </c>
      <c r="E27" s="62">
        <v>418.07</v>
      </c>
      <c r="F27" s="62">
        <v>419.59999999999997</v>
      </c>
      <c r="G27" s="62">
        <v>425.8</v>
      </c>
      <c r="H27" s="62">
        <v>430.64</v>
      </c>
      <c r="J27" s="63" t="s">
        <v>40</v>
      </c>
      <c r="K27" s="62">
        <v>383.97999999999996</v>
      </c>
      <c r="L27" s="62">
        <v>414.99</v>
      </c>
      <c r="M27" s="62">
        <v>418.07</v>
      </c>
      <c r="N27" s="62">
        <v>419.59999999999997</v>
      </c>
      <c r="O27" s="62">
        <v>425.8</v>
      </c>
      <c r="P27" s="62">
        <v>430.64</v>
      </c>
      <c r="R27" s="27"/>
      <c r="S27" s="27"/>
      <c r="T27" s="27"/>
      <c r="U27" s="27"/>
      <c r="V27" s="27"/>
    </row>
    <row r="28" spans="2:22" x14ac:dyDescent="0.2">
      <c r="B28" s="15" t="s">
        <v>41</v>
      </c>
      <c r="C28" s="62">
        <v>780</v>
      </c>
      <c r="D28" s="62">
        <v>780</v>
      </c>
      <c r="E28" s="62">
        <v>780</v>
      </c>
      <c r="F28" s="62">
        <v>780</v>
      </c>
      <c r="G28" s="62">
        <v>780</v>
      </c>
      <c r="H28" s="62">
        <v>780</v>
      </c>
      <c r="I28" s="79"/>
      <c r="J28" s="63" t="s">
        <v>41</v>
      </c>
      <c r="K28" s="62">
        <v>780</v>
      </c>
      <c r="L28" s="62">
        <v>780</v>
      </c>
      <c r="M28" s="62">
        <v>780</v>
      </c>
      <c r="N28" s="62">
        <v>780</v>
      </c>
      <c r="O28" s="62">
        <v>780</v>
      </c>
      <c r="P28" s="62">
        <v>780</v>
      </c>
      <c r="Q28" s="80"/>
      <c r="R28" s="27"/>
      <c r="S28" s="27"/>
      <c r="T28" s="27"/>
      <c r="U28" s="27"/>
      <c r="V28" s="27"/>
    </row>
    <row r="29" spans="2:22" x14ac:dyDescent="0.2">
      <c r="B29" s="15" t="s">
        <v>43</v>
      </c>
      <c r="C29" s="62">
        <v>40</v>
      </c>
      <c r="D29" s="62">
        <v>40</v>
      </c>
      <c r="E29" s="62">
        <v>50</v>
      </c>
      <c r="F29" s="62">
        <v>50</v>
      </c>
      <c r="G29" s="62">
        <v>50</v>
      </c>
      <c r="H29" s="62">
        <v>50</v>
      </c>
      <c r="I29" s="79"/>
      <c r="J29" s="63" t="s">
        <v>43</v>
      </c>
      <c r="K29" s="62">
        <v>40</v>
      </c>
      <c r="L29" s="62">
        <v>40</v>
      </c>
      <c r="M29" s="62">
        <v>50</v>
      </c>
      <c r="N29" s="62">
        <v>50</v>
      </c>
      <c r="O29" s="62">
        <v>50</v>
      </c>
      <c r="P29" s="62">
        <v>50</v>
      </c>
      <c r="Q29" s="80"/>
      <c r="R29" s="27"/>
      <c r="S29" s="27"/>
      <c r="T29" s="27"/>
      <c r="U29" s="27"/>
      <c r="V29" s="27"/>
    </row>
    <row r="30" spans="2:22" x14ac:dyDescent="0.2">
      <c r="B30" s="15" t="s">
        <v>44</v>
      </c>
      <c r="C30" s="62">
        <v>165</v>
      </c>
      <c r="D30" s="62">
        <v>165</v>
      </c>
      <c r="E30" s="62">
        <v>170</v>
      </c>
      <c r="F30" s="62">
        <v>170</v>
      </c>
      <c r="G30" s="62">
        <v>170</v>
      </c>
      <c r="H30" s="62">
        <v>175</v>
      </c>
      <c r="I30" s="79"/>
      <c r="J30" s="63" t="s">
        <v>44</v>
      </c>
      <c r="K30" s="62">
        <v>165</v>
      </c>
      <c r="L30" s="62">
        <v>165</v>
      </c>
      <c r="M30" s="62">
        <v>170</v>
      </c>
      <c r="N30" s="62">
        <v>170</v>
      </c>
      <c r="O30" s="62">
        <v>170</v>
      </c>
      <c r="P30" s="62">
        <v>175</v>
      </c>
      <c r="Q30" s="80"/>
      <c r="R30" s="27"/>
      <c r="S30" s="27"/>
      <c r="T30" s="27"/>
      <c r="U30" s="27"/>
      <c r="V30" s="27"/>
    </row>
    <row r="31" spans="2:22" x14ac:dyDescent="0.2">
      <c r="B31" s="15" t="s">
        <v>45</v>
      </c>
      <c r="C31" s="62" t="s">
        <v>42</v>
      </c>
      <c r="D31" s="62" t="s">
        <v>42</v>
      </c>
      <c r="E31" s="62" t="s">
        <v>42</v>
      </c>
      <c r="F31" s="62" t="s">
        <v>42</v>
      </c>
      <c r="G31" s="62" t="s">
        <v>42</v>
      </c>
      <c r="H31" s="62" t="s">
        <v>42</v>
      </c>
      <c r="J31" s="63" t="s">
        <v>45</v>
      </c>
      <c r="K31" s="62" t="s">
        <v>42</v>
      </c>
      <c r="L31" s="62" t="s">
        <v>42</v>
      </c>
      <c r="M31" s="62" t="s">
        <v>42</v>
      </c>
      <c r="N31" s="62"/>
      <c r="O31" s="62" t="s">
        <v>42</v>
      </c>
      <c r="P31" s="62" t="s">
        <v>42</v>
      </c>
      <c r="R31" s="27"/>
      <c r="S31" s="27"/>
      <c r="T31" s="27"/>
      <c r="U31" s="27"/>
      <c r="V31" s="27"/>
    </row>
    <row r="32" spans="2:22" x14ac:dyDescent="0.2">
      <c r="B32" s="15" t="s">
        <v>46</v>
      </c>
      <c r="C32" s="62">
        <v>1.5</v>
      </c>
      <c r="D32" s="62">
        <v>1.5</v>
      </c>
      <c r="E32" s="62">
        <v>1.5</v>
      </c>
      <c r="F32" s="62">
        <v>1.5</v>
      </c>
      <c r="G32" s="62">
        <v>1.5</v>
      </c>
      <c r="H32" s="62">
        <v>1.5</v>
      </c>
      <c r="J32" s="63" t="s">
        <v>46</v>
      </c>
      <c r="K32" s="62">
        <v>1.5</v>
      </c>
      <c r="L32" s="62">
        <v>1.5</v>
      </c>
      <c r="M32" s="62">
        <v>1.5</v>
      </c>
      <c r="N32" s="62">
        <v>1.5</v>
      </c>
      <c r="O32" s="62">
        <v>1.5</v>
      </c>
      <c r="P32" s="62">
        <v>1.5</v>
      </c>
      <c r="R32" s="27"/>
      <c r="S32" s="27"/>
      <c r="T32" s="27"/>
      <c r="U32" s="27"/>
      <c r="V32" s="27"/>
    </row>
    <row r="33" spans="2:22" x14ac:dyDescent="0.2">
      <c r="B33" s="15" t="s">
        <v>47</v>
      </c>
      <c r="C33" s="62">
        <v>721.29</v>
      </c>
      <c r="D33" s="62">
        <v>751.66499999999996</v>
      </c>
      <c r="E33" s="62">
        <v>775.88499999999999</v>
      </c>
      <c r="F33" s="62">
        <v>805.13499999999999</v>
      </c>
      <c r="G33" s="62">
        <v>834.34500000000003</v>
      </c>
      <c r="H33" s="62">
        <v>868.56500000000005</v>
      </c>
      <c r="J33" s="63" t="s">
        <v>47</v>
      </c>
      <c r="K33" s="62">
        <v>721.29</v>
      </c>
      <c r="L33" s="62">
        <v>751.66499999999996</v>
      </c>
      <c r="M33" s="62">
        <v>775.88499999999999</v>
      </c>
      <c r="N33" s="62">
        <v>805.12</v>
      </c>
      <c r="O33" s="62">
        <v>834.34500000000003</v>
      </c>
      <c r="P33" s="62">
        <v>868.58</v>
      </c>
      <c r="R33" s="27"/>
      <c r="S33" s="27"/>
      <c r="T33" s="27"/>
      <c r="U33" s="27"/>
      <c r="V33" s="27"/>
    </row>
    <row r="34" spans="2:22" x14ac:dyDescent="0.2">
      <c r="B34" s="15" t="s">
        <v>61</v>
      </c>
      <c r="C34" s="62"/>
      <c r="D34" s="62"/>
      <c r="E34" s="62"/>
      <c r="F34" s="62"/>
      <c r="G34" s="62"/>
      <c r="H34" s="62"/>
      <c r="J34" s="63" t="s">
        <v>61</v>
      </c>
      <c r="L34" s="62"/>
      <c r="M34" s="62"/>
      <c r="N34" s="62">
        <v>191.55</v>
      </c>
      <c r="O34" s="62"/>
      <c r="P34" s="62">
        <v>213.36</v>
      </c>
      <c r="R34" s="27"/>
      <c r="S34" s="27"/>
      <c r="T34" s="27"/>
      <c r="U34" s="27"/>
      <c r="V34" s="27"/>
    </row>
    <row r="35" spans="2:22" x14ac:dyDescent="0.2">
      <c r="B35" s="15" t="s">
        <v>48</v>
      </c>
      <c r="C35" s="62">
        <v>148.63999999999999</v>
      </c>
      <c r="D35" s="62">
        <v>156.47499999999997</v>
      </c>
      <c r="E35" s="62">
        <v>158.69499999999999</v>
      </c>
      <c r="F35" s="62">
        <v>160.91500000000002</v>
      </c>
      <c r="G35" s="62">
        <v>163.15500000000003</v>
      </c>
      <c r="H35" s="62">
        <v>165.375</v>
      </c>
      <c r="J35" s="63" t="s">
        <v>48</v>
      </c>
      <c r="K35" s="62">
        <v>148.5</v>
      </c>
      <c r="L35" s="62">
        <v>156.47499999999997</v>
      </c>
      <c r="M35" s="62">
        <v>158.69499999999999</v>
      </c>
      <c r="N35" s="62">
        <v>160.95000000000005</v>
      </c>
      <c r="O35" s="62">
        <v>163.14500000000004</v>
      </c>
      <c r="P35" s="62">
        <v>165.35000000000002</v>
      </c>
      <c r="R35" s="27"/>
      <c r="S35" s="27"/>
      <c r="T35" s="27"/>
      <c r="U35" s="27"/>
      <c r="V35" s="27"/>
    </row>
    <row r="36" spans="2:22" x14ac:dyDescent="0.2">
      <c r="B36" s="15" t="s">
        <v>50</v>
      </c>
      <c r="C36" s="62" t="s">
        <v>51</v>
      </c>
      <c r="D36" s="62" t="s">
        <v>52</v>
      </c>
      <c r="E36" s="62" t="s">
        <v>52</v>
      </c>
      <c r="F36" s="62" t="s">
        <v>52</v>
      </c>
      <c r="G36" s="62" t="s">
        <v>52</v>
      </c>
      <c r="H36" s="62" t="s">
        <v>52</v>
      </c>
      <c r="J36" s="63"/>
      <c r="K36" s="62" t="s">
        <v>51</v>
      </c>
      <c r="L36" s="62" t="s">
        <v>52</v>
      </c>
      <c r="M36" s="62" t="s">
        <v>52</v>
      </c>
      <c r="N36" s="62" t="s">
        <v>52</v>
      </c>
      <c r="O36" s="62" t="s">
        <v>52</v>
      </c>
      <c r="P36" s="62" t="s">
        <v>52</v>
      </c>
      <c r="R36" s="27"/>
      <c r="S36" s="27"/>
      <c r="T36" s="27"/>
      <c r="U36" s="27"/>
      <c r="V36" s="27"/>
    </row>
    <row r="37" spans="2:22" x14ac:dyDescent="0.2">
      <c r="B37" s="15" t="s">
        <v>62</v>
      </c>
      <c r="C37" s="62">
        <v>144.24</v>
      </c>
      <c r="D37" s="62">
        <v>150</v>
      </c>
      <c r="E37" s="62">
        <v>150</v>
      </c>
      <c r="F37" s="62">
        <v>150</v>
      </c>
      <c r="G37" s="62">
        <v>150</v>
      </c>
      <c r="H37" s="62">
        <v>150</v>
      </c>
      <c r="J37" s="63" t="s">
        <v>62</v>
      </c>
      <c r="K37" s="62">
        <v>144.24</v>
      </c>
      <c r="L37" s="62">
        <v>150</v>
      </c>
      <c r="M37" s="62">
        <v>150</v>
      </c>
      <c r="N37" s="62">
        <v>150</v>
      </c>
      <c r="O37" s="62">
        <v>150</v>
      </c>
      <c r="P37" s="62">
        <v>150</v>
      </c>
      <c r="R37" s="27"/>
      <c r="S37" s="27"/>
      <c r="T37" s="27"/>
      <c r="U37" s="27"/>
      <c r="V37" s="27"/>
    </row>
    <row r="38" spans="2:22" x14ac:dyDescent="0.2">
      <c r="B38" s="15" t="s">
        <v>54</v>
      </c>
      <c r="C38" s="62">
        <v>530</v>
      </c>
      <c r="D38" s="62">
        <v>538</v>
      </c>
      <c r="E38" s="62">
        <v>538</v>
      </c>
      <c r="F38" s="62">
        <v>538</v>
      </c>
      <c r="G38" s="62">
        <v>538</v>
      </c>
      <c r="H38" s="62">
        <v>538</v>
      </c>
      <c r="J38" s="63" t="s">
        <v>54</v>
      </c>
      <c r="K38" s="62">
        <v>530</v>
      </c>
      <c r="L38" s="62">
        <v>538</v>
      </c>
      <c r="M38" s="62">
        <v>538</v>
      </c>
      <c r="N38" s="62">
        <v>538</v>
      </c>
      <c r="O38" s="62">
        <v>538</v>
      </c>
      <c r="P38" s="62">
        <v>538</v>
      </c>
      <c r="R38" s="27"/>
      <c r="S38" s="27"/>
      <c r="T38" s="27"/>
      <c r="U38" s="27"/>
      <c r="V38" s="27"/>
    </row>
    <row r="39" spans="2:22" x14ac:dyDescent="0.2">
      <c r="B39" s="38" t="s">
        <v>55</v>
      </c>
      <c r="C39" s="62">
        <v>485</v>
      </c>
      <c r="D39" s="64">
        <v>490</v>
      </c>
      <c r="E39" s="64">
        <v>490</v>
      </c>
      <c r="F39" s="64">
        <v>490</v>
      </c>
      <c r="G39" s="64">
        <v>490</v>
      </c>
      <c r="H39" s="64">
        <v>490</v>
      </c>
      <c r="J39" s="65" t="s">
        <v>55</v>
      </c>
      <c r="K39" s="62">
        <v>485</v>
      </c>
      <c r="L39" s="62">
        <v>490</v>
      </c>
      <c r="M39" s="62">
        <v>490</v>
      </c>
      <c r="N39" s="62">
        <v>490</v>
      </c>
      <c r="O39" s="62">
        <v>490</v>
      </c>
      <c r="P39" s="62">
        <v>490</v>
      </c>
      <c r="R39" s="27"/>
      <c r="S39" s="27"/>
      <c r="T39" s="27"/>
      <c r="U39" s="27"/>
      <c r="V39" s="27"/>
    </row>
    <row r="40" spans="2:22" ht="16" thickBot="1" x14ac:dyDescent="0.25">
      <c r="B40" s="33" t="s">
        <v>56</v>
      </c>
      <c r="C40" s="20">
        <v>609.80500000000006</v>
      </c>
      <c r="D40" s="20">
        <v>631.92499999999995</v>
      </c>
      <c r="E40" s="20">
        <v>654.14499999999998</v>
      </c>
      <c r="F40" s="20">
        <v>681.36500000000001</v>
      </c>
      <c r="G40" s="20">
        <v>708.60500000000002</v>
      </c>
      <c r="H40" s="20">
        <v>740.82500000000005</v>
      </c>
      <c r="J40" s="66" t="s">
        <v>56</v>
      </c>
      <c r="K40" s="20">
        <v>609.78500000000008</v>
      </c>
      <c r="L40" s="20">
        <v>631.92499999999995</v>
      </c>
      <c r="M40" s="20">
        <v>654.14499999999998</v>
      </c>
      <c r="N40" s="20">
        <v>681.35</v>
      </c>
      <c r="O40" s="20"/>
      <c r="P40" s="20">
        <v>740.85</v>
      </c>
      <c r="R40" s="28"/>
      <c r="S40" s="28"/>
      <c r="T40" s="28"/>
      <c r="U40" s="28"/>
      <c r="V40" s="28"/>
    </row>
    <row r="41" spans="2:22" ht="16" thickBot="1" x14ac:dyDescent="0.25">
      <c r="B41" s="37"/>
      <c r="C41" s="67"/>
      <c r="D41" s="67"/>
      <c r="E41" s="67"/>
      <c r="F41" s="67"/>
      <c r="G41" s="67"/>
      <c r="H41" s="68"/>
      <c r="J41" s="69"/>
      <c r="K41" s="70"/>
      <c r="L41" s="70"/>
      <c r="M41" s="70"/>
      <c r="N41" s="70"/>
      <c r="O41" s="70"/>
      <c r="P41" s="71"/>
    </row>
    <row r="43" spans="2:22" x14ac:dyDescent="0.2">
      <c r="B43" t="s">
        <v>60</v>
      </c>
      <c r="C43" s="43">
        <v>645</v>
      </c>
      <c r="D43" s="43">
        <v>690</v>
      </c>
      <c r="E43" s="43">
        <v>735</v>
      </c>
      <c r="F43" s="43">
        <v>780</v>
      </c>
      <c r="G43" s="43">
        <v>825</v>
      </c>
      <c r="H43" s="43">
        <v>870</v>
      </c>
    </row>
    <row r="45" spans="2:22" ht="16" thickBot="1" x14ac:dyDescent="0.25"/>
    <row r="46" spans="2:22" x14ac:dyDescent="0.2">
      <c r="B46" s="34" t="s">
        <v>1</v>
      </c>
      <c r="C46" s="49" t="s">
        <v>2</v>
      </c>
      <c r="D46" s="44"/>
      <c r="E46" s="45" t="s">
        <v>3</v>
      </c>
      <c r="F46" s="46" t="s">
        <v>4</v>
      </c>
      <c r="G46" s="45" t="s">
        <v>5</v>
      </c>
      <c r="H46" s="47"/>
      <c r="J46" s="48" t="s">
        <v>1</v>
      </c>
      <c r="K46" s="49" t="s">
        <v>2</v>
      </c>
      <c r="L46" s="44"/>
      <c r="M46" s="45" t="s">
        <v>3</v>
      </c>
      <c r="N46" s="46" t="s">
        <v>4</v>
      </c>
      <c r="O46" s="45" t="s">
        <v>5</v>
      </c>
      <c r="P46" s="47"/>
    </row>
    <row r="47" spans="2:22" x14ac:dyDescent="0.2">
      <c r="B47" s="35"/>
      <c r="C47" s="55" t="s">
        <v>6</v>
      </c>
      <c r="D47" s="50"/>
      <c r="E47" s="52" t="s">
        <v>7</v>
      </c>
      <c r="F47" s="51" t="s">
        <v>8</v>
      </c>
      <c r="G47" s="52"/>
      <c r="H47" s="53"/>
      <c r="J47" s="54"/>
      <c r="K47" s="55" t="s">
        <v>6</v>
      </c>
      <c r="L47" s="50"/>
      <c r="M47" s="52" t="s">
        <v>7</v>
      </c>
      <c r="N47" s="51" t="s">
        <v>8</v>
      </c>
      <c r="O47" s="52"/>
      <c r="P47" s="53"/>
    </row>
    <row r="48" spans="2:22" x14ac:dyDescent="0.2">
      <c r="B48" s="35"/>
      <c r="C48" s="55" t="s">
        <v>9</v>
      </c>
      <c r="D48" s="50"/>
      <c r="E48" s="51" t="s">
        <v>10</v>
      </c>
      <c r="F48" s="52" t="s">
        <v>11</v>
      </c>
      <c r="G48" s="52"/>
      <c r="H48" s="53"/>
      <c r="J48" s="54"/>
      <c r="K48" s="55" t="s">
        <v>9</v>
      </c>
      <c r="L48" s="50"/>
      <c r="M48" s="52" t="s">
        <v>10</v>
      </c>
      <c r="N48" s="51" t="s">
        <v>11</v>
      </c>
      <c r="O48" s="52"/>
      <c r="P48" s="53"/>
    </row>
    <row r="49" spans="2:16" ht="16" thickBot="1" x14ac:dyDescent="0.25">
      <c r="B49" s="7"/>
      <c r="H49" s="53"/>
      <c r="J49" s="56"/>
      <c r="P49" s="53"/>
    </row>
    <row r="50" spans="2:16" ht="21" thickBot="1" x14ac:dyDescent="0.25">
      <c r="B50" s="36" t="s">
        <v>12</v>
      </c>
      <c r="C50" s="57"/>
      <c r="D50" s="57"/>
      <c r="E50" s="57"/>
      <c r="F50" s="57"/>
      <c r="G50" s="57"/>
      <c r="H50" s="58"/>
      <c r="J50" s="59" t="s">
        <v>13</v>
      </c>
      <c r="K50" s="57"/>
      <c r="L50" s="57"/>
      <c r="M50" s="57"/>
      <c r="N50" s="57"/>
      <c r="O50" s="57"/>
      <c r="P50" s="58"/>
    </row>
    <row r="51" spans="2:16" ht="16" thickBot="1" x14ac:dyDescent="0.25">
      <c r="B51" s="40" t="s">
        <v>14</v>
      </c>
      <c r="C51" s="41" t="s">
        <v>15</v>
      </c>
      <c r="D51" s="41" t="s">
        <v>16</v>
      </c>
      <c r="E51" s="41" t="s">
        <v>17</v>
      </c>
      <c r="F51" s="41" t="s">
        <v>18</v>
      </c>
      <c r="G51" s="41" t="s">
        <v>19</v>
      </c>
      <c r="H51" s="41" t="s">
        <v>20</v>
      </c>
      <c r="J51" s="41" t="s">
        <v>14</v>
      </c>
      <c r="K51" s="41" t="s">
        <v>15</v>
      </c>
      <c r="L51" s="41" t="s">
        <v>16</v>
      </c>
      <c r="M51" s="41" t="s">
        <v>17</v>
      </c>
      <c r="N51" s="41" t="s">
        <v>18</v>
      </c>
      <c r="O51" s="41" t="s">
        <v>19</v>
      </c>
      <c r="P51" s="41" t="s">
        <v>20</v>
      </c>
    </row>
    <row r="52" spans="2:16" x14ac:dyDescent="0.2">
      <c r="B52" s="39" t="s">
        <v>21</v>
      </c>
      <c r="C52" s="60">
        <v>605.24</v>
      </c>
      <c r="D52" s="60">
        <v>614.12000000000012</v>
      </c>
      <c r="E52" s="60">
        <v>623.09999999999991</v>
      </c>
      <c r="F52" s="60">
        <v>632.05999999999995</v>
      </c>
      <c r="G52" s="60">
        <v>641.03</v>
      </c>
      <c r="H52" s="60">
        <v>649.98</v>
      </c>
      <c r="J52" s="61" t="s">
        <v>21</v>
      </c>
      <c r="K52" s="60">
        <v>605.41000000000008</v>
      </c>
      <c r="L52" s="60">
        <v>614.38000000000011</v>
      </c>
      <c r="M52" s="60">
        <v>623.37000000000012</v>
      </c>
      <c r="N52" s="60">
        <v>632.27</v>
      </c>
      <c r="O52" s="60">
        <v>641.30999999999995</v>
      </c>
      <c r="P52" s="60">
        <v>650.28</v>
      </c>
    </row>
    <row r="53" spans="2:16" x14ac:dyDescent="0.2">
      <c r="B53" s="15" t="s">
        <v>22</v>
      </c>
      <c r="C53" s="62">
        <v>410.55</v>
      </c>
      <c r="D53" s="62">
        <v>429.99</v>
      </c>
      <c r="E53" s="62">
        <v>449.96999999999997</v>
      </c>
      <c r="F53" s="62">
        <v>474.92</v>
      </c>
      <c r="G53" s="62">
        <v>499.88</v>
      </c>
      <c r="H53" s="62">
        <v>529.82999999999993</v>
      </c>
      <c r="J53" s="63" t="s">
        <v>22</v>
      </c>
      <c r="K53" s="62">
        <v>410.31</v>
      </c>
      <c r="L53" s="62">
        <v>429.62</v>
      </c>
      <c r="M53" s="62">
        <v>449.59999999999997</v>
      </c>
      <c r="N53" s="62">
        <v>474.51</v>
      </c>
      <c r="O53" s="62">
        <v>499.52</v>
      </c>
      <c r="P53" s="62">
        <v>529.47</v>
      </c>
    </row>
    <row r="54" spans="2:16" x14ac:dyDescent="0.2">
      <c r="B54" s="15" t="s">
        <v>23</v>
      </c>
      <c r="C54" s="62">
        <v>95</v>
      </c>
      <c r="D54" s="62">
        <v>100</v>
      </c>
      <c r="E54" s="62">
        <v>110</v>
      </c>
      <c r="F54" s="62">
        <v>120</v>
      </c>
      <c r="G54" s="62">
        <v>130</v>
      </c>
      <c r="H54" s="62">
        <v>140</v>
      </c>
      <c r="J54" s="63" t="s">
        <v>23</v>
      </c>
      <c r="K54" s="62">
        <v>95</v>
      </c>
      <c r="L54" s="62">
        <v>100</v>
      </c>
      <c r="M54" s="62">
        <v>110</v>
      </c>
      <c r="N54" s="62">
        <v>120</v>
      </c>
      <c r="O54" s="62">
        <v>130</v>
      </c>
      <c r="P54" s="62">
        <v>140</v>
      </c>
    </row>
    <row r="55" spans="2:16" s="30" customFormat="1" x14ac:dyDescent="0.2">
      <c r="B55" s="78" t="s">
        <v>24</v>
      </c>
      <c r="C55" s="11">
        <v>65.069999999999993</v>
      </c>
      <c r="D55" s="11">
        <v>65.02000000000001</v>
      </c>
      <c r="E55" s="11">
        <v>65.009999999999991</v>
      </c>
      <c r="F55" s="11">
        <v>65</v>
      </c>
      <c r="G55" s="11">
        <v>64.990000000000009</v>
      </c>
      <c r="H55" s="11">
        <v>64.97999999999999</v>
      </c>
      <c r="J55" s="78" t="s">
        <v>24</v>
      </c>
      <c r="K55" s="11">
        <v>65.049999999999983</v>
      </c>
      <c r="L55" s="11">
        <v>64.97999999999999</v>
      </c>
      <c r="M55" s="11">
        <v>64.97</v>
      </c>
      <c r="N55" s="11">
        <v>64.959999999999994</v>
      </c>
      <c r="O55" s="11">
        <v>64.949999999999989</v>
      </c>
      <c r="P55" s="11">
        <v>64.949999999999989</v>
      </c>
    </row>
    <row r="56" spans="2:16" x14ac:dyDescent="0.2">
      <c r="B56" s="15" t="s">
        <v>25</v>
      </c>
      <c r="C56" s="62">
        <v>348.73</v>
      </c>
      <c r="D56" s="62">
        <v>353.19000000000005</v>
      </c>
      <c r="E56" s="62">
        <v>353.25</v>
      </c>
      <c r="F56" s="62">
        <v>353.33000000000004</v>
      </c>
      <c r="G56" s="62">
        <v>353.4</v>
      </c>
      <c r="H56" s="62">
        <v>353.48</v>
      </c>
      <c r="J56" s="63" t="s">
        <v>25</v>
      </c>
      <c r="K56" s="62">
        <v>348.45000000000005</v>
      </c>
      <c r="L56" s="62">
        <v>352.73</v>
      </c>
      <c r="M56" s="62">
        <v>352.78999999999996</v>
      </c>
      <c r="N56" s="62">
        <v>352.94</v>
      </c>
      <c r="O56" s="62">
        <v>352.93000000000006</v>
      </c>
      <c r="P56" s="62">
        <v>353</v>
      </c>
    </row>
    <row r="57" spans="2:16" x14ac:dyDescent="0.2">
      <c r="B57" s="15" t="s">
        <v>26</v>
      </c>
      <c r="C57" s="62">
        <v>-27.770000000000003</v>
      </c>
      <c r="D57" s="62">
        <v>-23.310000000000002</v>
      </c>
      <c r="E57" s="62">
        <v>-23.25</v>
      </c>
      <c r="F57" s="62">
        <v>-23.17</v>
      </c>
      <c r="G57" s="62">
        <v>-23.1</v>
      </c>
      <c r="H57" s="62">
        <v>-23.020000000000003</v>
      </c>
      <c r="J57" s="63" t="s">
        <v>26</v>
      </c>
      <c r="K57" s="62">
        <v>-28.050000000000004</v>
      </c>
      <c r="L57" s="62">
        <v>-23.770000000000003</v>
      </c>
      <c r="M57" s="62">
        <v>-23.71</v>
      </c>
      <c r="N57" s="62">
        <v>-23.56</v>
      </c>
      <c r="O57" s="62">
        <v>-23.57</v>
      </c>
      <c r="P57" s="62">
        <v>-23.5</v>
      </c>
    </row>
    <row r="58" spans="2:16" x14ac:dyDescent="0.2">
      <c r="B58" s="15" t="s">
        <v>27</v>
      </c>
      <c r="C58" s="62">
        <v>128.66500000000002</v>
      </c>
      <c r="D58" s="62">
        <v>129.10500000000002</v>
      </c>
      <c r="E58" s="62">
        <v>129.17500000000001</v>
      </c>
      <c r="F58" s="62">
        <v>129.245</v>
      </c>
      <c r="G58" s="62">
        <v>129.315</v>
      </c>
      <c r="H58" s="62">
        <v>129.39500000000001</v>
      </c>
      <c r="J58" s="63" t="s">
        <v>27</v>
      </c>
      <c r="K58" s="62">
        <v>128.83500000000001</v>
      </c>
      <c r="L58" s="62">
        <v>129.375</v>
      </c>
      <c r="M58" s="62">
        <v>129.435</v>
      </c>
      <c r="N58" s="62">
        <v>129.56</v>
      </c>
      <c r="O58" s="62">
        <v>129.565</v>
      </c>
      <c r="P58" s="62">
        <v>129.63499999999999</v>
      </c>
    </row>
    <row r="59" spans="2:16" x14ac:dyDescent="0.2">
      <c r="B59" s="15" t="s">
        <v>28</v>
      </c>
      <c r="C59" s="62">
        <v>560</v>
      </c>
      <c r="D59" s="62">
        <v>570</v>
      </c>
      <c r="E59" s="62">
        <v>570</v>
      </c>
      <c r="F59" s="62">
        <v>570</v>
      </c>
      <c r="G59" s="62">
        <v>570</v>
      </c>
      <c r="H59" s="62">
        <v>570</v>
      </c>
      <c r="J59" s="63" t="s">
        <v>28</v>
      </c>
      <c r="K59" s="62">
        <v>560</v>
      </c>
      <c r="L59" s="62">
        <v>570</v>
      </c>
      <c r="M59" s="62">
        <v>570</v>
      </c>
      <c r="N59" s="62">
        <v>570</v>
      </c>
      <c r="O59" s="62">
        <v>570</v>
      </c>
      <c r="P59" s="62">
        <v>570</v>
      </c>
    </row>
    <row r="60" spans="2:16" x14ac:dyDescent="0.2">
      <c r="B60" s="15" t="s">
        <v>29</v>
      </c>
      <c r="C60" s="62">
        <v>42</v>
      </c>
      <c r="D60" s="62">
        <v>42</v>
      </c>
      <c r="E60" s="62">
        <v>42</v>
      </c>
      <c r="F60" s="62">
        <v>42</v>
      </c>
      <c r="G60" s="62">
        <v>42</v>
      </c>
      <c r="H60" s="62">
        <v>42</v>
      </c>
      <c r="J60" s="63" t="s">
        <v>29</v>
      </c>
      <c r="K60" s="62">
        <v>42</v>
      </c>
      <c r="L60" s="62">
        <v>42</v>
      </c>
      <c r="M60" s="62">
        <v>42</v>
      </c>
      <c r="N60" s="62">
        <v>42</v>
      </c>
      <c r="O60" s="62">
        <v>42</v>
      </c>
      <c r="P60" s="62">
        <v>42</v>
      </c>
    </row>
    <row r="61" spans="2:16" x14ac:dyDescent="0.2">
      <c r="B61" s="15" t="s">
        <v>30</v>
      </c>
      <c r="C61" s="62">
        <v>726.17499999999995</v>
      </c>
      <c r="D61" s="62">
        <v>752.24499999999989</v>
      </c>
      <c r="E61" s="62">
        <v>776.45499999999993</v>
      </c>
      <c r="F61" s="62">
        <v>805.65499999999997</v>
      </c>
      <c r="G61" s="62">
        <v>834.8549999999999</v>
      </c>
      <c r="H61" s="62">
        <v>869.05499999999995</v>
      </c>
      <c r="J61" s="63" t="s">
        <v>30</v>
      </c>
      <c r="K61" s="62">
        <v>726.17499999999995</v>
      </c>
      <c r="L61" s="62">
        <v>752.24499999999989</v>
      </c>
      <c r="M61" s="62">
        <v>776.45499999999993</v>
      </c>
      <c r="N61" s="62">
        <v>805.63</v>
      </c>
      <c r="O61" s="62">
        <v>834.8549999999999</v>
      </c>
      <c r="P61" s="62">
        <v>869.05499999999995</v>
      </c>
    </row>
    <row r="62" spans="2:16" x14ac:dyDescent="0.2">
      <c r="B62" s="15" t="s">
        <v>31</v>
      </c>
      <c r="C62" s="62">
        <v>431.58</v>
      </c>
      <c r="D62" s="62">
        <v>430.89</v>
      </c>
      <c r="E62" s="62">
        <v>430.89</v>
      </c>
      <c r="F62" s="62">
        <v>430.89</v>
      </c>
      <c r="G62" s="62">
        <v>430.89</v>
      </c>
      <c r="H62" s="62">
        <v>430.89</v>
      </c>
      <c r="J62" s="63" t="s">
        <v>31</v>
      </c>
      <c r="K62" s="62">
        <v>442.52</v>
      </c>
      <c r="L62" s="62">
        <v>441.89</v>
      </c>
      <c r="M62" s="62">
        <v>441.89</v>
      </c>
      <c r="N62" s="62">
        <v>441.89</v>
      </c>
      <c r="O62" s="62">
        <v>441.89</v>
      </c>
      <c r="P62" s="62">
        <v>441.89</v>
      </c>
    </row>
    <row r="63" spans="2:16" x14ac:dyDescent="0.2">
      <c r="B63" s="15" t="s">
        <v>32</v>
      </c>
      <c r="C63" s="62">
        <v>431.63499999999999</v>
      </c>
      <c r="D63" s="62">
        <v>431.04499999999996</v>
      </c>
      <c r="E63" s="62">
        <v>431.04499999999996</v>
      </c>
      <c r="F63" s="62">
        <v>431.04499999999996</v>
      </c>
      <c r="G63" s="62">
        <v>431.04499999999996</v>
      </c>
      <c r="H63" s="62">
        <v>431.04499999999996</v>
      </c>
      <c r="J63" s="63" t="s">
        <v>32</v>
      </c>
      <c r="K63" s="62">
        <v>441.63499999999999</v>
      </c>
      <c r="L63" s="62">
        <v>441.28499999999997</v>
      </c>
      <c r="M63" s="62">
        <v>441.29499999999996</v>
      </c>
      <c r="N63" s="62">
        <v>441.26</v>
      </c>
      <c r="O63" s="62">
        <v>441.29499999999996</v>
      </c>
      <c r="P63" s="62">
        <v>441.30499999999995</v>
      </c>
    </row>
    <row r="64" spans="2:16" x14ac:dyDescent="0.2">
      <c r="B64" s="15" t="s">
        <v>33</v>
      </c>
      <c r="C64" s="62">
        <v>1157.2400000000002</v>
      </c>
      <c r="D64" s="62">
        <v>1182.92</v>
      </c>
      <c r="E64" s="62">
        <v>1208.1400000000003</v>
      </c>
      <c r="F64" s="62">
        <v>1236.3699999999999</v>
      </c>
      <c r="G64" s="62">
        <v>1265.5900000000001</v>
      </c>
      <c r="H64" s="62">
        <v>1299.81</v>
      </c>
      <c r="J64" s="63" t="s">
        <v>33</v>
      </c>
      <c r="K64" s="62">
        <v>1167.23</v>
      </c>
      <c r="L64" s="62">
        <v>1193.1500000000001</v>
      </c>
      <c r="M64" s="62">
        <v>1217.3699999999999</v>
      </c>
      <c r="N64" s="62">
        <v>1246.55</v>
      </c>
      <c r="O64" s="62">
        <v>1275.83</v>
      </c>
      <c r="P64" s="62">
        <v>1310.0500000000002</v>
      </c>
    </row>
    <row r="65" spans="2:16" x14ac:dyDescent="0.2">
      <c r="B65" s="15" t="s">
        <v>34</v>
      </c>
      <c r="C65" s="62">
        <v>558.67499999999995</v>
      </c>
      <c r="D65" s="62">
        <v>580.88499999999999</v>
      </c>
      <c r="E65" s="62">
        <v>603.08500000000004</v>
      </c>
      <c r="F65" s="62">
        <v>630.29500000000007</v>
      </c>
      <c r="G65" s="62">
        <v>657.49500000000012</v>
      </c>
      <c r="H65" s="62">
        <v>689.70499999999993</v>
      </c>
      <c r="J65" s="63" t="s">
        <v>34</v>
      </c>
      <c r="K65" s="62">
        <v>558.72499999999991</v>
      </c>
      <c r="L65" s="62">
        <v>580.96499999999992</v>
      </c>
      <c r="M65" s="62">
        <v>603.17499999999995</v>
      </c>
      <c r="N65" s="62">
        <v>633.21</v>
      </c>
      <c r="O65" s="62">
        <v>657.58500000000004</v>
      </c>
      <c r="P65" s="62">
        <v>689.79500000000007</v>
      </c>
    </row>
    <row r="66" spans="2:16" x14ac:dyDescent="0.2">
      <c r="B66" s="15" t="s">
        <v>35</v>
      </c>
      <c r="C66" s="62">
        <f>C71+C56</f>
        <v>732.71</v>
      </c>
      <c r="D66" s="62">
        <f t="shared" ref="D66:H66" si="2">D71+D56</f>
        <v>768.18000000000006</v>
      </c>
      <c r="E66" s="62">
        <f t="shared" si="2"/>
        <v>771.31999999999994</v>
      </c>
      <c r="F66" s="62">
        <f t="shared" si="2"/>
        <v>772.92000000000007</v>
      </c>
      <c r="G66" s="62">
        <f t="shared" si="2"/>
        <v>779.2</v>
      </c>
      <c r="H66" s="62">
        <f t="shared" si="2"/>
        <v>784.12</v>
      </c>
      <c r="J66" s="63" t="s">
        <v>35</v>
      </c>
      <c r="K66" s="62">
        <f>K71+K56</f>
        <v>732.43000000000006</v>
      </c>
      <c r="L66" s="62">
        <f t="shared" ref="L66:P66" si="3">L71+L56</f>
        <v>767.72</v>
      </c>
      <c r="M66" s="62">
        <f t="shared" si="3"/>
        <v>770.8599999999999</v>
      </c>
      <c r="N66" s="62">
        <f t="shared" si="3"/>
        <v>772.53</v>
      </c>
      <c r="O66" s="62">
        <f t="shared" si="3"/>
        <v>778.73</v>
      </c>
      <c r="P66" s="62">
        <f t="shared" si="3"/>
        <v>783.64</v>
      </c>
    </row>
    <row r="67" spans="2:16" x14ac:dyDescent="0.2">
      <c r="B67" s="15" t="s">
        <v>36</v>
      </c>
      <c r="C67" s="62">
        <v>385</v>
      </c>
      <c r="D67" s="62">
        <v>385</v>
      </c>
      <c r="E67" s="62">
        <v>405</v>
      </c>
      <c r="F67" s="62">
        <v>425</v>
      </c>
      <c r="G67" s="62">
        <v>445</v>
      </c>
      <c r="H67" s="62">
        <v>465</v>
      </c>
      <c r="J67" s="63" t="s">
        <v>36</v>
      </c>
      <c r="K67" s="62">
        <v>385</v>
      </c>
      <c r="L67" s="62">
        <v>385</v>
      </c>
      <c r="M67" s="62">
        <v>405</v>
      </c>
      <c r="N67" s="62">
        <v>425</v>
      </c>
      <c r="O67" s="62">
        <v>445</v>
      </c>
      <c r="P67" s="62">
        <v>465</v>
      </c>
    </row>
    <row r="68" spans="2:16" s="30" customFormat="1" x14ac:dyDescent="0.2">
      <c r="B68" s="78" t="s">
        <v>37</v>
      </c>
      <c r="C68" s="11">
        <v>76.27000000000001</v>
      </c>
      <c r="D68" s="11">
        <v>76.22</v>
      </c>
      <c r="E68" s="11">
        <v>76.210000000000008</v>
      </c>
      <c r="F68" s="11">
        <v>76.199999999999989</v>
      </c>
      <c r="G68" s="11">
        <v>76.19</v>
      </c>
      <c r="H68" s="11">
        <v>76.180000000000007</v>
      </c>
      <c r="J68" s="78" t="s">
        <v>37</v>
      </c>
      <c r="K68" s="11">
        <v>76.25</v>
      </c>
      <c r="L68" s="11">
        <v>76.180000000000007</v>
      </c>
      <c r="M68" s="11">
        <v>76.169999999999987</v>
      </c>
      <c r="N68" s="11">
        <v>75.95</v>
      </c>
      <c r="O68" s="11">
        <v>76.150000000000006</v>
      </c>
      <c r="P68" s="11">
        <v>76.150000000000006</v>
      </c>
    </row>
    <row r="69" spans="2:16" x14ac:dyDescent="0.2">
      <c r="B69" s="15" t="s">
        <v>38</v>
      </c>
      <c r="C69" s="62">
        <v>200</v>
      </c>
      <c r="D69" s="62">
        <v>200</v>
      </c>
      <c r="E69" s="62">
        <v>220</v>
      </c>
      <c r="F69" s="62">
        <v>240</v>
      </c>
      <c r="G69" s="62">
        <v>260</v>
      </c>
      <c r="H69" s="62">
        <v>280</v>
      </c>
      <c r="J69" s="63" t="s">
        <v>38</v>
      </c>
      <c r="K69" s="62">
        <v>200</v>
      </c>
      <c r="L69" s="62">
        <v>200</v>
      </c>
      <c r="M69" s="62">
        <v>220</v>
      </c>
      <c r="N69" s="62">
        <v>240</v>
      </c>
      <c r="O69" s="62">
        <v>260</v>
      </c>
      <c r="P69" s="62">
        <v>280</v>
      </c>
    </row>
    <row r="70" spans="2:16" x14ac:dyDescent="0.2">
      <c r="B70" s="15" t="s">
        <v>39</v>
      </c>
      <c r="C70" s="62">
        <v>376.5</v>
      </c>
      <c r="D70" s="62">
        <v>376.5</v>
      </c>
      <c r="E70" s="62">
        <v>376.5</v>
      </c>
      <c r="F70" s="62">
        <v>376.5</v>
      </c>
      <c r="G70" s="62">
        <v>376.5</v>
      </c>
      <c r="H70" s="62">
        <v>376.5</v>
      </c>
      <c r="J70" s="63" t="s">
        <v>39</v>
      </c>
      <c r="K70" s="62">
        <v>376.5</v>
      </c>
      <c r="L70" s="62">
        <v>376.5</v>
      </c>
      <c r="M70" s="62">
        <v>376.5</v>
      </c>
      <c r="N70" s="62">
        <v>376.5</v>
      </c>
      <c r="O70" s="62">
        <v>376.5</v>
      </c>
      <c r="P70" s="62">
        <v>376.5</v>
      </c>
    </row>
    <row r="71" spans="2:16" x14ac:dyDescent="0.2">
      <c r="B71" s="15" t="s">
        <v>40</v>
      </c>
      <c r="C71" s="62">
        <v>383.97999999999996</v>
      </c>
      <c r="D71" s="62">
        <v>414.99</v>
      </c>
      <c r="E71" s="62">
        <v>418.07</v>
      </c>
      <c r="F71" s="62">
        <v>419.59</v>
      </c>
      <c r="G71" s="62">
        <v>425.8</v>
      </c>
      <c r="H71" s="62">
        <v>430.64</v>
      </c>
      <c r="J71" s="63" t="s">
        <v>40</v>
      </c>
      <c r="K71" s="62">
        <v>383.97999999999996</v>
      </c>
      <c r="L71" s="62">
        <v>414.99</v>
      </c>
      <c r="M71" s="62">
        <v>418.07</v>
      </c>
      <c r="N71" s="62">
        <v>419.59</v>
      </c>
      <c r="O71" s="62">
        <v>425.8</v>
      </c>
      <c r="P71" s="62">
        <v>430.64</v>
      </c>
    </row>
    <row r="72" spans="2:16" x14ac:dyDescent="0.2">
      <c r="B72" s="15" t="s">
        <v>41</v>
      </c>
      <c r="C72" s="62">
        <v>780</v>
      </c>
      <c r="D72" s="62">
        <v>780</v>
      </c>
      <c r="E72" s="62">
        <v>780</v>
      </c>
      <c r="F72" s="62">
        <v>780</v>
      </c>
      <c r="G72" s="62">
        <v>780</v>
      </c>
      <c r="H72" s="62">
        <v>780</v>
      </c>
      <c r="J72" s="63" t="s">
        <v>41</v>
      </c>
      <c r="K72" s="62">
        <v>780</v>
      </c>
      <c r="L72" s="62">
        <v>780</v>
      </c>
      <c r="M72" s="62">
        <v>780</v>
      </c>
      <c r="N72" s="62">
        <v>780</v>
      </c>
      <c r="O72" s="62">
        <v>780</v>
      </c>
      <c r="P72" s="62">
        <v>780</v>
      </c>
    </row>
    <row r="73" spans="2:16" x14ac:dyDescent="0.2">
      <c r="B73" s="15" t="s">
        <v>43</v>
      </c>
      <c r="C73" s="62">
        <v>40</v>
      </c>
      <c r="D73" s="62">
        <v>40</v>
      </c>
      <c r="E73" s="62">
        <v>50</v>
      </c>
      <c r="F73" s="62">
        <v>50</v>
      </c>
      <c r="G73" s="62">
        <v>50</v>
      </c>
      <c r="H73" s="62">
        <v>50</v>
      </c>
      <c r="J73" s="63" t="s">
        <v>43</v>
      </c>
      <c r="K73" s="62">
        <v>40</v>
      </c>
      <c r="L73" s="62">
        <v>40</v>
      </c>
      <c r="M73" s="62">
        <v>50</v>
      </c>
      <c r="N73" s="62">
        <v>50</v>
      </c>
      <c r="O73" s="62">
        <v>50</v>
      </c>
      <c r="P73" s="62">
        <v>50</v>
      </c>
    </row>
    <row r="74" spans="2:16" x14ac:dyDescent="0.2">
      <c r="B74" s="15" t="s">
        <v>44</v>
      </c>
      <c r="C74" s="62">
        <v>165</v>
      </c>
      <c r="D74" s="62">
        <v>165</v>
      </c>
      <c r="E74" s="62">
        <v>170</v>
      </c>
      <c r="F74" s="62">
        <v>170</v>
      </c>
      <c r="G74" s="62">
        <v>170</v>
      </c>
      <c r="H74" s="62">
        <v>175</v>
      </c>
      <c r="J74" s="63" t="s">
        <v>44</v>
      </c>
      <c r="K74" s="62">
        <v>165</v>
      </c>
      <c r="L74" s="62">
        <v>165</v>
      </c>
      <c r="M74" s="62">
        <v>170</v>
      </c>
      <c r="N74" s="62">
        <v>170</v>
      </c>
      <c r="O74" s="62">
        <v>170</v>
      </c>
      <c r="P74" s="62">
        <v>175</v>
      </c>
    </row>
    <row r="75" spans="2:16" x14ac:dyDescent="0.2">
      <c r="B75" s="15" t="s">
        <v>45</v>
      </c>
      <c r="C75" s="62" t="s">
        <v>42</v>
      </c>
      <c r="D75" s="62" t="s">
        <v>42</v>
      </c>
      <c r="E75" s="62" t="s">
        <v>42</v>
      </c>
      <c r="F75" s="62" t="s">
        <v>42</v>
      </c>
      <c r="G75" s="62" t="s">
        <v>42</v>
      </c>
      <c r="H75" s="62" t="s">
        <v>42</v>
      </c>
      <c r="J75" s="63" t="s">
        <v>45</v>
      </c>
      <c r="K75" s="62" t="s">
        <v>42</v>
      </c>
      <c r="L75" s="62" t="s">
        <v>42</v>
      </c>
      <c r="M75" s="62" t="s">
        <v>42</v>
      </c>
      <c r="N75" s="62"/>
      <c r="O75" s="62" t="s">
        <v>42</v>
      </c>
      <c r="P75" s="62" t="s">
        <v>42</v>
      </c>
    </row>
    <row r="76" spans="2:16" x14ac:dyDescent="0.2">
      <c r="B76" s="15" t="s">
        <v>46</v>
      </c>
      <c r="C76" s="62">
        <v>1.5</v>
      </c>
      <c r="D76" s="62">
        <v>1.5</v>
      </c>
      <c r="E76" s="62">
        <v>1.5</v>
      </c>
      <c r="F76" s="62">
        <v>1.5</v>
      </c>
      <c r="G76" s="62">
        <v>1.5</v>
      </c>
      <c r="H76" s="62">
        <v>1.5</v>
      </c>
      <c r="J76" s="63" t="s">
        <v>46</v>
      </c>
      <c r="K76" s="62">
        <v>1.5</v>
      </c>
      <c r="L76" s="62">
        <v>1.5</v>
      </c>
      <c r="M76" s="62">
        <v>1.5</v>
      </c>
      <c r="N76" s="62">
        <v>1.5</v>
      </c>
      <c r="O76" s="62">
        <v>1.5</v>
      </c>
      <c r="P76" s="62">
        <v>1.5</v>
      </c>
    </row>
    <row r="77" spans="2:16" x14ac:dyDescent="0.2">
      <c r="B77" s="15" t="s">
        <v>47</v>
      </c>
      <c r="C77" s="62">
        <v>721.57</v>
      </c>
      <c r="D77" s="62">
        <v>747.84</v>
      </c>
      <c r="E77" s="62">
        <v>772.07</v>
      </c>
      <c r="F77" s="62">
        <v>805.32499999999993</v>
      </c>
      <c r="G77" s="62">
        <v>830.51</v>
      </c>
      <c r="H77" s="62">
        <v>864.73</v>
      </c>
      <c r="J77" s="63" t="s">
        <v>47</v>
      </c>
      <c r="K77" s="62">
        <v>721.56</v>
      </c>
      <c r="L77" s="62">
        <v>747.83</v>
      </c>
      <c r="M77" s="62">
        <v>772.05</v>
      </c>
      <c r="N77" s="62">
        <v>805.29</v>
      </c>
      <c r="O77" s="62">
        <v>830.49</v>
      </c>
      <c r="P77" s="62">
        <v>865.12</v>
      </c>
    </row>
    <row r="78" spans="2:16" x14ac:dyDescent="0.2">
      <c r="B78" s="15" t="s">
        <v>61</v>
      </c>
      <c r="C78" s="62">
        <v>148.56</v>
      </c>
      <c r="D78" s="62">
        <v>149.19999999999999</v>
      </c>
      <c r="E78" s="62">
        <v>170.13</v>
      </c>
      <c r="F78" s="62">
        <v>189.01</v>
      </c>
      <c r="G78" s="62">
        <v>191.23</v>
      </c>
      <c r="H78" s="62">
        <v>201.82</v>
      </c>
      <c r="J78" s="63" t="s">
        <v>61</v>
      </c>
      <c r="K78" s="62">
        <v>148.80000000000001</v>
      </c>
      <c r="L78" s="62">
        <v>149.58000000000001</v>
      </c>
      <c r="M78" s="62">
        <v>170.55</v>
      </c>
      <c r="N78" s="62">
        <v>186.64</v>
      </c>
      <c r="O78" s="62">
        <v>191.68</v>
      </c>
      <c r="P78" s="62">
        <v>202.28</v>
      </c>
    </row>
    <row r="79" spans="2:16" x14ac:dyDescent="0.2">
      <c r="B79" s="15" t="s">
        <v>48</v>
      </c>
      <c r="C79" s="62">
        <v>142.41</v>
      </c>
      <c r="D79" s="62">
        <v>145.16999999999999</v>
      </c>
      <c r="E79" s="62">
        <v>147.41</v>
      </c>
      <c r="F79" s="62">
        <v>155.37500000000006</v>
      </c>
      <c r="G79" s="62">
        <v>151.9</v>
      </c>
      <c r="H79" s="62">
        <v>154.16</v>
      </c>
      <c r="J79" s="63" t="s">
        <v>48</v>
      </c>
      <c r="K79" s="62">
        <v>142.69999999999999</v>
      </c>
      <c r="L79" s="62">
        <v>145.63</v>
      </c>
      <c r="M79" s="62">
        <v>147.86000000000001</v>
      </c>
      <c r="N79" s="62">
        <v>158.70000000000005</v>
      </c>
      <c r="O79" s="62">
        <v>152.35</v>
      </c>
      <c r="P79" s="62">
        <v>154.6</v>
      </c>
    </row>
    <row r="80" spans="2:16" x14ac:dyDescent="0.2">
      <c r="B80" s="15"/>
      <c r="C80" s="62" t="s">
        <v>51</v>
      </c>
      <c r="D80" s="62" t="s">
        <v>52</v>
      </c>
      <c r="E80" s="62" t="s">
        <v>52</v>
      </c>
      <c r="F80" s="62" t="s">
        <v>52</v>
      </c>
      <c r="G80" s="62" t="s">
        <v>52</v>
      </c>
      <c r="H80" s="62" t="s">
        <v>52</v>
      </c>
      <c r="J80" s="63"/>
      <c r="K80" s="62" t="s">
        <v>51</v>
      </c>
      <c r="L80" s="62" t="s">
        <v>52</v>
      </c>
      <c r="M80" s="62" t="s">
        <v>52</v>
      </c>
      <c r="N80" s="62" t="s">
        <v>52</v>
      </c>
      <c r="O80" s="62" t="s">
        <v>52</v>
      </c>
      <c r="P80" s="62" t="s">
        <v>52</v>
      </c>
    </row>
    <row r="81" spans="2:16" x14ac:dyDescent="0.2">
      <c r="B81" s="15" t="s">
        <v>62</v>
      </c>
      <c r="C81" s="62">
        <v>144.24</v>
      </c>
      <c r="D81" s="62">
        <v>150</v>
      </c>
      <c r="E81" s="62">
        <v>150</v>
      </c>
      <c r="F81" s="62">
        <v>150</v>
      </c>
      <c r="G81" s="62">
        <v>150</v>
      </c>
      <c r="H81" s="62">
        <v>150</v>
      </c>
      <c r="J81" s="63" t="s">
        <v>62</v>
      </c>
      <c r="K81" s="62">
        <v>144.24</v>
      </c>
      <c r="L81" s="62">
        <v>150</v>
      </c>
      <c r="M81" s="62">
        <v>150</v>
      </c>
      <c r="N81" s="62">
        <v>150</v>
      </c>
      <c r="O81" s="62">
        <v>150</v>
      </c>
      <c r="P81" s="62">
        <v>150</v>
      </c>
    </row>
    <row r="82" spans="2:16" x14ac:dyDescent="0.2">
      <c r="B82" s="15" t="s">
        <v>54</v>
      </c>
      <c r="C82" s="62">
        <v>530</v>
      </c>
      <c r="D82" s="62">
        <v>538</v>
      </c>
      <c r="E82" s="62">
        <v>538</v>
      </c>
      <c r="F82" s="62">
        <v>538</v>
      </c>
      <c r="G82" s="62">
        <v>538</v>
      </c>
      <c r="H82" s="62">
        <v>538</v>
      </c>
      <c r="J82" s="63" t="s">
        <v>54</v>
      </c>
      <c r="K82" s="62">
        <v>530</v>
      </c>
      <c r="L82" s="62">
        <v>538</v>
      </c>
      <c r="M82" s="62">
        <v>538</v>
      </c>
      <c r="N82" s="62">
        <v>538</v>
      </c>
      <c r="O82" s="62">
        <v>538</v>
      </c>
      <c r="P82" s="62">
        <v>538</v>
      </c>
    </row>
    <row r="83" spans="2:16" x14ac:dyDescent="0.2">
      <c r="B83" s="38" t="s">
        <v>55</v>
      </c>
      <c r="C83" s="64">
        <v>485</v>
      </c>
      <c r="D83" s="64">
        <v>490</v>
      </c>
      <c r="E83" s="64">
        <v>490</v>
      </c>
      <c r="F83" s="64">
        <v>490</v>
      </c>
      <c r="G83" s="64">
        <v>490</v>
      </c>
      <c r="H83" s="64">
        <v>490</v>
      </c>
      <c r="J83" s="65" t="s">
        <v>55</v>
      </c>
      <c r="K83" s="64">
        <v>485</v>
      </c>
      <c r="L83" s="64">
        <v>490</v>
      </c>
      <c r="M83" s="64">
        <v>490</v>
      </c>
      <c r="N83" s="64">
        <v>490</v>
      </c>
      <c r="O83" s="64">
        <v>490</v>
      </c>
      <c r="P83" s="64">
        <v>490</v>
      </c>
    </row>
    <row r="84" spans="2:16" ht="16" thickBot="1" x14ac:dyDescent="0.25">
      <c r="B84" s="33" t="s">
        <v>56</v>
      </c>
      <c r="C84" s="20">
        <v>608.67499999999995</v>
      </c>
      <c r="D84" s="20">
        <v>630.88499999999999</v>
      </c>
      <c r="E84" s="20">
        <v>653.08500000000004</v>
      </c>
      <c r="F84" s="20">
        <v>680.29500000000007</v>
      </c>
      <c r="G84" s="20">
        <v>707.49500000000012</v>
      </c>
      <c r="H84" s="20">
        <v>739.70499999999993</v>
      </c>
      <c r="J84" s="66" t="s">
        <v>56</v>
      </c>
      <c r="K84" s="20">
        <v>608.72499999999991</v>
      </c>
      <c r="L84" s="20">
        <v>630.96499999999992</v>
      </c>
      <c r="M84" s="20">
        <v>653.17499999999995</v>
      </c>
      <c r="N84" s="20">
        <v>683.21</v>
      </c>
      <c r="O84" s="20">
        <v>707.58500000000004</v>
      </c>
      <c r="P84" s="20">
        <v>739.79500000000007</v>
      </c>
    </row>
    <row r="85" spans="2:16" ht="16" thickBot="1" x14ac:dyDescent="0.25">
      <c r="B85" s="37"/>
      <c r="C85" s="67"/>
      <c r="D85" s="67"/>
      <c r="E85" s="67"/>
      <c r="F85" s="67"/>
      <c r="G85" s="67"/>
      <c r="H85" s="68"/>
      <c r="J85" s="72"/>
      <c r="K85" s="67"/>
      <c r="L85" s="67"/>
      <c r="M85" s="67"/>
      <c r="N85" s="67"/>
      <c r="O85" s="67"/>
      <c r="P85" s="68"/>
    </row>
    <row r="89" spans="2:16" ht="16" thickBot="1" x14ac:dyDescent="0.25"/>
    <row r="90" spans="2:16" x14ac:dyDescent="0.2">
      <c r="B90" s="34" t="s">
        <v>1</v>
      </c>
      <c r="C90" s="49" t="s">
        <v>2</v>
      </c>
      <c r="D90" s="44"/>
      <c r="E90" s="46" t="s">
        <v>3</v>
      </c>
      <c r="F90" s="45" t="s">
        <v>4</v>
      </c>
      <c r="G90" s="45" t="s">
        <v>5</v>
      </c>
      <c r="H90" s="47"/>
      <c r="J90" s="48" t="s">
        <v>1</v>
      </c>
      <c r="K90" s="49" t="s">
        <v>2</v>
      </c>
      <c r="L90" s="44"/>
      <c r="M90" s="46" t="s">
        <v>3</v>
      </c>
      <c r="N90" s="45" t="s">
        <v>4</v>
      </c>
      <c r="O90" s="45" t="s">
        <v>5</v>
      </c>
      <c r="P90" s="47"/>
    </row>
    <row r="91" spans="2:16" x14ac:dyDescent="0.2">
      <c r="B91" s="35"/>
      <c r="C91" s="55" t="s">
        <v>6</v>
      </c>
      <c r="D91" s="50"/>
      <c r="E91" s="51" t="s">
        <v>7</v>
      </c>
      <c r="F91" s="52" t="s">
        <v>8</v>
      </c>
      <c r="G91" s="52"/>
      <c r="H91" s="53"/>
      <c r="J91" s="54"/>
      <c r="K91" s="55" t="s">
        <v>6</v>
      </c>
      <c r="L91" s="50"/>
      <c r="M91" s="51" t="s">
        <v>7</v>
      </c>
      <c r="N91" s="52" t="s">
        <v>8</v>
      </c>
      <c r="O91" s="52"/>
      <c r="P91" s="53"/>
    </row>
    <row r="92" spans="2:16" x14ac:dyDescent="0.2">
      <c r="B92" s="35"/>
      <c r="C92" s="55" t="s">
        <v>9</v>
      </c>
      <c r="D92" s="50"/>
      <c r="E92" s="51" t="s">
        <v>10</v>
      </c>
      <c r="F92" s="52" t="s">
        <v>11</v>
      </c>
      <c r="G92" s="52"/>
      <c r="H92" s="53"/>
      <c r="J92" s="54"/>
      <c r="K92" s="55" t="s">
        <v>9</v>
      </c>
      <c r="L92" s="50"/>
      <c r="M92" s="52" t="s">
        <v>10</v>
      </c>
      <c r="N92" s="51" t="s">
        <v>11</v>
      </c>
      <c r="O92" s="52"/>
      <c r="P92" s="53"/>
    </row>
    <row r="93" spans="2:16" ht="16" thickBot="1" x14ac:dyDescent="0.25">
      <c r="B93" s="7"/>
      <c r="H93" s="53"/>
      <c r="J93" s="56"/>
      <c r="P93" s="53"/>
    </row>
    <row r="94" spans="2:16" ht="21" thickBot="1" x14ac:dyDescent="0.25">
      <c r="B94" s="36" t="s">
        <v>12</v>
      </c>
      <c r="C94" s="57"/>
      <c r="D94" s="57"/>
      <c r="E94" s="57"/>
      <c r="F94" s="57"/>
      <c r="G94" s="57"/>
      <c r="H94" s="58"/>
      <c r="J94" s="59" t="s">
        <v>13</v>
      </c>
      <c r="K94" s="57"/>
      <c r="L94" s="57"/>
      <c r="M94" s="57"/>
      <c r="N94" s="57"/>
      <c r="O94" s="57"/>
      <c r="P94" s="58"/>
    </row>
    <row r="95" spans="2:16" ht="16" thickBot="1" x14ac:dyDescent="0.25">
      <c r="B95" s="40" t="s">
        <v>14</v>
      </c>
      <c r="C95" s="41" t="s">
        <v>15</v>
      </c>
      <c r="D95" s="41" t="s">
        <v>16</v>
      </c>
      <c r="E95" s="41" t="s">
        <v>17</v>
      </c>
      <c r="F95" s="41" t="s">
        <v>18</v>
      </c>
      <c r="G95" s="41" t="s">
        <v>19</v>
      </c>
      <c r="H95" s="41" t="s">
        <v>20</v>
      </c>
      <c r="J95" s="41" t="s">
        <v>14</v>
      </c>
      <c r="K95" s="41" t="s">
        <v>15</v>
      </c>
      <c r="L95" s="41" t="s">
        <v>16</v>
      </c>
      <c r="M95" s="41" t="s">
        <v>17</v>
      </c>
      <c r="N95" s="41" t="s">
        <v>18</v>
      </c>
      <c r="O95" s="41" t="s">
        <v>19</v>
      </c>
      <c r="P95" s="41" t="s">
        <v>20</v>
      </c>
    </row>
    <row r="96" spans="2:16" x14ac:dyDescent="0.2">
      <c r="B96" s="39" t="s">
        <v>21</v>
      </c>
      <c r="C96" s="60">
        <v>605.80999999999995</v>
      </c>
      <c r="D96" s="60">
        <v>614.42000000000007</v>
      </c>
      <c r="E96" s="60">
        <v>623.58999999999992</v>
      </c>
      <c r="F96" s="60">
        <v>632.6</v>
      </c>
      <c r="G96" s="60">
        <v>641.87000000000012</v>
      </c>
      <c r="H96" s="60">
        <v>650.99</v>
      </c>
      <c r="J96" s="61" t="s">
        <v>21</v>
      </c>
      <c r="K96" s="60">
        <v>605.75</v>
      </c>
      <c r="L96" s="60">
        <v>614.43000000000006</v>
      </c>
      <c r="M96" s="60">
        <v>623.59999999999991</v>
      </c>
      <c r="N96" s="60">
        <v>632.59</v>
      </c>
      <c r="O96" s="60">
        <v>641.88000000000011</v>
      </c>
      <c r="P96" s="60">
        <v>651</v>
      </c>
    </row>
    <row r="97" spans="2:16" x14ac:dyDescent="0.2">
      <c r="B97" s="15" t="s">
        <v>22</v>
      </c>
      <c r="C97" s="62">
        <v>37.219999999999992</v>
      </c>
      <c r="D97" s="62">
        <v>426.12</v>
      </c>
      <c r="E97" s="62">
        <v>445.89</v>
      </c>
      <c r="F97" s="62">
        <v>470.67</v>
      </c>
      <c r="G97" s="62">
        <v>495.51</v>
      </c>
      <c r="H97" s="62">
        <v>525.33999999999992</v>
      </c>
      <c r="J97" s="63" t="s">
        <v>22</v>
      </c>
      <c r="K97" s="62">
        <v>406.31</v>
      </c>
      <c r="L97" s="62">
        <v>426.09999999999997</v>
      </c>
      <c r="M97" s="62">
        <v>445.87</v>
      </c>
      <c r="N97" s="62">
        <v>470.69</v>
      </c>
      <c r="O97" s="62">
        <v>495.49</v>
      </c>
      <c r="P97" s="62">
        <v>525.32999999999993</v>
      </c>
    </row>
    <row r="98" spans="2:16" x14ac:dyDescent="0.2">
      <c r="B98" s="15" t="s">
        <v>23</v>
      </c>
      <c r="C98" s="62">
        <v>95</v>
      </c>
      <c r="D98" s="62">
        <v>100</v>
      </c>
      <c r="E98" s="62">
        <v>110</v>
      </c>
      <c r="F98" s="62">
        <v>120</v>
      </c>
      <c r="G98" s="62">
        <v>130</v>
      </c>
      <c r="H98" s="62">
        <v>140</v>
      </c>
      <c r="J98" s="63" t="s">
        <v>23</v>
      </c>
      <c r="K98" s="62">
        <v>95</v>
      </c>
      <c r="L98" s="62">
        <v>100</v>
      </c>
      <c r="M98" s="62">
        <v>110</v>
      </c>
      <c r="N98" s="62">
        <v>120</v>
      </c>
      <c r="O98" s="62">
        <v>130</v>
      </c>
      <c r="P98" s="62">
        <v>140</v>
      </c>
    </row>
    <row r="99" spans="2:16" s="30" customFormat="1" x14ac:dyDescent="0.2">
      <c r="B99" s="78" t="s">
        <v>24</v>
      </c>
      <c r="C99" s="11">
        <v>63.689999999999991</v>
      </c>
      <c r="D99" s="11">
        <v>63.73</v>
      </c>
      <c r="E99" s="11">
        <v>63.79</v>
      </c>
      <c r="F99" s="11">
        <v>63.84</v>
      </c>
      <c r="G99" s="11">
        <v>63.889999999999993</v>
      </c>
      <c r="H99" s="11">
        <v>63.93</v>
      </c>
      <c r="J99" s="78" t="s">
        <v>24</v>
      </c>
      <c r="K99" s="11">
        <v>63.699999999999996</v>
      </c>
      <c r="L99" s="11">
        <v>63.73</v>
      </c>
      <c r="M99" s="11">
        <v>63.79</v>
      </c>
      <c r="N99" s="11">
        <v>63.84</v>
      </c>
      <c r="O99" s="11">
        <v>63.889999999999993</v>
      </c>
      <c r="P99" s="11">
        <v>63.93</v>
      </c>
    </row>
    <row r="100" spans="2:16" x14ac:dyDescent="0.2">
      <c r="B100" s="15" t="s">
        <v>25</v>
      </c>
      <c r="C100" s="62">
        <v>340.61</v>
      </c>
      <c r="D100" s="62">
        <v>345.71000000000004</v>
      </c>
      <c r="E100" s="62">
        <v>345.9</v>
      </c>
      <c r="F100" s="62">
        <v>346.05</v>
      </c>
      <c r="G100" s="62">
        <v>346.20000000000005</v>
      </c>
      <c r="H100" s="62">
        <v>346.33000000000004</v>
      </c>
      <c r="J100" s="63" t="s">
        <v>25</v>
      </c>
      <c r="K100" s="62">
        <v>340.72</v>
      </c>
      <c r="L100" s="62">
        <v>345.68000000000006</v>
      </c>
      <c r="M100" s="62">
        <v>345.88</v>
      </c>
      <c r="N100" s="62">
        <v>346.08</v>
      </c>
      <c r="O100" s="62">
        <v>346.19000000000005</v>
      </c>
      <c r="P100" s="62">
        <v>346.32000000000005</v>
      </c>
    </row>
    <row r="101" spans="2:16" x14ac:dyDescent="0.2">
      <c r="B101" s="15" t="s">
        <v>26</v>
      </c>
      <c r="C101" s="62">
        <v>-35.89</v>
      </c>
      <c r="D101" s="62">
        <v>-30.79</v>
      </c>
      <c r="E101" s="62">
        <v>-30.6</v>
      </c>
      <c r="F101" s="62">
        <v>-30.45</v>
      </c>
      <c r="G101" s="62">
        <v>-30.299999999999997</v>
      </c>
      <c r="H101" s="62">
        <v>-30.17</v>
      </c>
      <c r="J101" s="63" t="s">
        <v>26</v>
      </c>
      <c r="K101" s="62">
        <v>-35.78</v>
      </c>
      <c r="L101" s="62">
        <v>-30.82</v>
      </c>
      <c r="M101" s="62">
        <v>-30.619999999999997</v>
      </c>
      <c r="N101" s="62">
        <v>-30.42</v>
      </c>
      <c r="O101" s="62">
        <v>-30.310000000000002</v>
      </c>
      <c r="P101" s="62">
        <v>-30.18</v>
      </c>
    </row>
    <row r="102" spans="2:16" x14ac:dyDescent="0.2">
      <c r="B102" s="15" t="s">
        <v>27</v>
      </c>
      <c r="C102" s="62">
        <v>139.22500000000002</v>
      </c>
      <c r="D102" s="62">
        <v>138.94500000000002</v>
      </c>
      <c r="E102" s="62">
        <v>138.45500000000001</v>
      </c>
      <c r="F102" s="62">
        <v>138.13999999999999</v>
      </c>
      <c r="G102" s="62">
        <v>137.69500000000002</v>
      </c>
      <c r="H102" s="62">
        <v>137.39500000000001</v>
      </c>
      <c r="J102" s="63" t="s">
        <v>27</v>
      </c>
      <c r="K102" s="62">
        <v>139.155</v>
      </c>
      <c r="L102" s="62">
        <v>138.95500000000001</v>
      </c>
      <c r="M102" s="62">
        <v>138.47500000000002</v>
      </c>
      <c r="N102" s="62">
        <v>138.12</v>
      </c>
      <c r="O102" s="62">
        <v>137.70500000000001</v>
      </c>
      <c r="P102" s="62">
        <v>137.39500000000001</v>
      </c>
    </row>
    <row r="103" spans="2:16" x14ac:dyDescent="0.2">
      <c r="B103" s="15" t="s">
        <v>28</v>
      </c>
      <c r="C103" s="62">
        <v>560</v>
      </c>
      <c r="D103" s="62">
        <v>570</v>
      </c>
      <c r="E103" s="62">
        <v>570</v>
      </c>
      <c r="F103" s="62">
        <v>570</v>
      </c>
      <c r="G103" s="62">
        <v>570</v>
      </c>
      <c r="H103" s="62">
        <v>570</v>
      </c>
      <c r="J103" s="63" t="s">
        <v>28</v>
      </c>
      <c r="K103" s="62">
        <v>560</v>
      </c>
      <c r="L103" s="62">
        <v>570</v>
      </c>
      <c r="M103" s="62">
        <v>570</v>
      </c>
      <c r="N103" s="62">
        <v>570</v>
      </c>
      <c r="O103" s="62">
        <v>570</v>
      </c>
      <c r="P103" s="62">
        <v>570</v>
      </c>
    </row>
    <row r="104" spans="2:16" x14ac:dyDescent="0.2">
      <c r="B104" s="15" t="s">
        <v>29</v>
      </c>
      <c r="C104" s="62">
        <v>42</v>
      </c>
      <c r="D104" s="62">
        <v>42</v>
      </c>
      <c r="E104" s="62">
        <v>42</v>
      </c>
      <c r="F104" s="62">
        <v>42</v>
      </c>
      <c r="G104" s="62">
        <v>42</v>
      </c>
      <c r="H104" s="62">
        <v>42</v>
      </c>
      <c r="J104" s="63" t="s">
        <v>29</v>
      </c>
      <c r="K104" s="62">
        <v>42</v>
      </c>
      <c r="L104" s="62">
        <v>42</v>
      </c>
      <c r="M104" s="62">
        <v>42</v>
      </c>
      <c r="N104" s="62">
        <v>42</v>
      </c>
      <c r="O104" s="62">
        <v>42</v>
      </c>
      <c r="P104" s="62">
        <v>42</v>
      </c>
    </row>
    <row r="105" spans="2:16" x14ac:dyDescent="0.2">
      <c r="B105" s="15" t="s">
        <v>30</v>
      </c>
      <c r="C105" s="62">
        <v>735.89499999999998</v>
      </c>
      <c r="D105" s="62">
        <v>761.69499999999994</v>
      </c>
      <c r="E105" s="62">
        <v>785.15499999999997</v>
      </c>
      <c r="F105" s="62">
        <v>813.8</v>
      </c>
      <c r="G105" s="62">
        <v>842.375</v>
      </c>
      <c r="H105" s="62">
        <v>876.09499999999991</v>
      </c>
      <c r="J105" s="63" t="s">
        <v>30</v>
      </c>
      <c r="K105" s="62">
        <v>735.89499999999998</v>
      </c>
      <c r="L105" s="62">
        <v>761.69499999999994</v>
      </c>
      <c r="M105" s="62">
        <v>785.15499999999997</v>
      </c>
      <c r="N105" s="62">
        <v>813.8</v>
      </c>
      <c r="O105" s="62">
        <v>842.375</v>
      </c>
      <c r="P105" s="62">
        <v>876.09499999999991</v>
      </c>
    </row>
    <row r="106" spans="2:16" x14ac:dyDescent="0.2">
      <c r="B106" s="15" t="s">
        <v>31</v>
      </c>
      <c r="C106" s="62">
        <v>433.22</v>
      </c>
      <c r="D106" s="62">
        <v>432.41</v>
      </c>
      <c r="E106" s="62">
        <v>432.41</v>
      </c>
      <c r="F106" s="62">
        <v>432.41</v>
      </c>
      <c r="G106" s="62">
        <v>432.41</v>
      </c>
      <c r="H106" s="62">
        <v>432.41</v>
      </c>
      <c r="J106" s="63" t="s">
        <v>31</v>
      </c>
      <c r="K106" s="62">
        <v>444.02</v>
      </c>
      <c r="L106" s="62">
        <v>443.26</v>
      </c>
      <c r="M106" s="62">
        <v>443.26</v>
      </c>
      <c r="N106" s="62">
        <v>443.26</v>
      </c>
      <c r="O106" s="62">
        <v>443.26</v>
      </c>
      <c r="P106" s="62">
        <v>443.26</v>
      </c>
    </row>
    <row r="107" spans="2:16" x14ac:dyDescent="0.2">
      <c r="B107" s="15" t="s">
        <v>32</v>
      </c>
      <c r="C107" s="62">
        <v>432.97499999999997</v>
      </c>
      <c r="D107" s="62">
        <v>432.36499999999995</v>
      </c>
      <c r="E107" s="62">
        <v>432.36499999999995</v>
      </c>
      <c r="F107" s="62">
        <v>432.25</v>
      </c>
      <c r="G107" s="62">
        <v>432.375</v>
      </c>
      <c r="H107" s="62">
        <v>432.38499999999999</v>
      </c>
      <c r="J107" s="63" t="s">
        <v>32</v>
      </c>
      <c r="K107" s="62">
        <v>442.52499999999998</v>
      </c>
      <c r="L107" s="62">
        <v>442.17499999999995</v>
      </c>
      <c r="M107" s="62">
        <v>442.185</v>
      </c>
      <c r="N107" s="62">
        <v>442.22</v>
      </c>
      <c r="O107" s="62">
        <v>442.21499999999997</v>
      </c>
      <c r="P107" s="62">
        <v>442.22499999999997</v>
      </c>
    </row>
    <row r="108" spans="2:16" x14ac:dyDescent="0.2">
      <c r="B108" s="15" t="s">
        <v>33</v>
      </c>
      <c r="C108" s="62">
        <v>1167.92</v>
      </c>
      <c r="D108" s="62">
        <v>1193.4000000000001</v>
      </c>
      <c r="E108" s="62">
        <v>1216.8900000000003</v>
      </c>
      <c r="F108" s="73">
        <v>1245.49</v>
      </c>
      <c r="G108" s="62">
        <v>1274.1800000000003</v>
      </c>
      <c r="H108" s="62">
        <v>1307.94</v>
      </c>
      <c r="J108" s="63" t="s">
        <v>33</v>
      </c>
      <c r="K108" s="62">
        <v>1177.48</v>
      </c>
      <c r="L108" s="62">
        <v>1203.21</v>
      </c>
      <c r="M108" s="62">
        <v>1226.71</v>
      </c>
      <c r="N108" s="62">
        <v>1255.45</v>
      </c>
      <c r="O108" s="62">
        <v>1284.02</v>
      </c>
      <c r="P108" s="62">
        <v>1317.7800000000002</v>
      </c>
    </row>
    <row r="109" spans="2:16" x14ac:dyDescent="0.2">
      <c r="B109" s="15" t="s">
        <v>34</v>
      </c>
      <c r="C109" s="62">
        <v>556.86500000000001</v>
      </c>
      <c r="D109" s="62">
        <v>578.98500000000013</v>
      </c>
      <c r="E109" s="62">
        <v>601.24500000000012</v>
      </c>
      <c r="F109" s="62">
        <v>628.46</v>
      </c>
      <c r="G109" s="62">
        <v>655.7650000000001</v>
      </c>
      <c r="H109" s="62">
        <v>688.00500000000011</v>
      </c>
      <c r="J109" s="63" t="s">
        <v>34</v>
      </c>
      <c r="K109" s="62">
        <v>556.84500000000003</v>
      </c>
      <c r="L109" s="62">
        <v>578.98500000000013</v>
      </c>
      <c r="M109" s="62">
        <v>601.25500000000011</v>
      </c>
      <c r="N109" s="62">
        <v>628.45000000000005</v>
      </c>
      <c r="O109" s="62">
        <v>655.7650000000001</v>
      </c>
      <c r="P109" s="62">
        <v>688.0150000000001</v>
      </c>
    </row>
    <row r="110" spans="2:16" x14ac:dyDescent="0.2">
      <c r="B110" s="15" t="s">
        <v>35</v>
      </c>
      <c r="C110" s="62">
        <f>C115+C100</f>
        <v>724.58999999999992</v>
      </c>
      <c r="D110" s="62">
        <f t="shared" ref="D110:H110" si="4">D115+D100</f>
        <v>760.7</v>
      </c>
      <c r="E110" s="62">
        <f t="shared" si="4"/>
        <v>763.97</v>
      </c>
      <c r="F110" s="62">
        <f t="shared" si="4"/>
        <v>763.44</v>
      </c>
      <c r="G110" s="62">
        <f t="shared" si="4"/>
        <v>772</v>
      </c>
      <c r="H110" s="62">
        <f t="shared" si="4"/>
        <v>776.97</v>
      </c>
      <c r="J110" s="63" t="s">
        <v>35</v>
      </c>
      <c r="K110" s="62">
        <f>K115+K100</f>
        <v>724.7</v>
      </c>
      <c r="L110" s="62">
        <f t="shared" ref="L110:P110" si="5">L115+L100</f>
        <v>760.67000000000007</v>
      </c>
      <c r="M110" s="62">
        <f t="shared" si="5"/>
        <v>763.95</v>
      </c>
      <c r="N110" s="62">
        <f t="shared" si="5"/>
        <v>763.48</v>
      </c>
      <c r="O110" s="62">
        <f t="shared" si="5"/>
        <v>771.99</v>
      </c>
      <c r="P110" s="62">
        <f t="shared" si="5"/>
        <v>776.96</v>
      </c>
    </row>
    <row r="111" spans="2:16" x14ac:dyDescent="0.2">
      <c r="B111" s="15" t="s">
        <v>36</v>
      </c>
      <c r="C111" s="62">
        <v>385</v>
      </c>
      <c r="D111" s="62">
        <v>385</v>
      </c>
      <c r="E111" s="62">
        <v>405</v>
      </c>
      <c r="F111" s="62">
        <v>425</v>
      </c>
      <c r="G111" s="62">
        <v>445</v>
      </c>
      <c r="H111" s="62">
        <v>465</v>
      </c>
      <c r="J111" s="63" t="s">
        <v>36</v>
      </c>
      <c r="K111" s="62">
        <v>385</v>
      </c>
      <c r="L111" s="62">
        <v>385</v>
      </c>
      <c r="M111" s="62">
        <v>405</v>
      </c>
      <c r="N111" s="62">
        <v>425</v>
      </c>
      <c r="O111" s="62">
        <v>445</v>
      </c>
      <c r="P111" s="62">
        <v>465</v>
      </c>
    </row>
    <row r="112" spans="2:16" s="30" customFormat="1" x14ac:dyDescent="0.2">
      <c r="B112" s="78" t="s">
        <v>37</v>
      </c>
      <c r="C112" s="11">
        <v>76.06</v>
      </c>
      <c r="D112" s="11">
        <v>76.049999999999983</v>
      </c>
      <c r="E112" s="11">
        <v>76.02000000000001</v>
      </c>
      <c r="F112" s="11">
        <v>76.41</v>
      </c>
      <c r="G112" s="11">
        <v>75.97999999999999</v>
      </c>
      <c r="H112" s="11">
        <v>75.960000000000008</v>
      </c>
      <c r="J112" s="78" t="s">
        <v>37</v>
      </c>
      <c r="K112" s="11">
        <v>76.069999999999993</v>
      </c>
      <c r="L112" s="11">
        <v>76.039999999999992</v>
      </c>
      <c r="M112" s="11">
        <v>76.02000000000001</v>
      </c>
      <c r="N112" s="11">
        <v>76</v>
      </c>
      <c r="O112" s="11">
        <v>75.990000000000009</v>
      </c>
      <c r="P112" s="11">
        <v>75.990000000000009</v>
      </c>
    </row>
    <row r="113" spans="1:16" x14ac:dyDescent="0.2">
      <c r="B113" s="15" t="s">
        <v>38</v>
      </c>
      <c r="C113" s="62">
        <v>200</v>
      </c>
      <c r="D113" s="62">
        <v>200</v>
      </c>
      <c r="E113" s="62">
        <v>220</v>
      </c>
      <c r="F113" s="73">
        <v>240</v>
      </c>
      <c r="G113" s="62">
        <v>260</v>
      </c>
      <c r="H113" s="62">
        <v>280</v>
      </c>
      <c r="J113" s="63" t="s">
        <v>38</v>
      </c>
      <c r="K113" s="62">
        <v>200</v>
      </c>
      <c r="L113" s="62">
        <v>200</v>
      </c>
      <c r="M113" s="62">
        <v>220</v>
      </c>
      <c r="N113" s="62">
        <v>240</v>
      </c>
      <c r="O113" s="62">
        <v>260</v>
      </c>
      <c r="P113" s="62">
        <v>280</v>
      </c>
    </row>
    <row r="114" spans="1:16" x14ac:dyDescent="0.2">
      <c r="B114" s="15" t="s">
        <v>39</v>
      </c>
      <c r="C114" s="62">
        <v>376.5</v>
      </c>
      <c r="D114" s="62">
        <v>376.5</v>
      </c>
      <c r="E114" s="62">
        <v>376.5</v>
      </c>
      <c r="F114" s="62">
        <v>376.5</v>
      </c>
      <c r="G114" s="62">
        <v>376.5</v>
      </c>
      <c r="H114" s="62">
        <v>376.5</v>
      </c>
      <c r="J114" s="63" t="s">
        <v>39</v>
      </c>
      <c r="K114" s="62">
        <v>376.5</v>
      </c>
      <c r="L114" s="62">
        <v>376.5</v>
      </c>
      <c r="M114" s="62">
        <v>376.5</v>
      </c>
      <c r="N114" s="62">
        <v>376.5</v>
      </c>
      <c r="O114" s="62">
        <v>376.5</v>
      </c>
      <c r="P114" s="62">
        <v>376.5</v>
      </c>
    </row>
    <row r="115" spans="1:16" x14ac:dyDescent="0.2">
      <c r="A115" s="42"/>
      <c r="B115" s="15" t="s">
        <v>40</v>
      </c>
      <c r="C115" s="62">
        <v>383.97999999999996</v>
      </c>
      <c r="D115" s="62">
        <v>414.99</v>
      </c>
      <c r="E115" s="62">
        <v>418.07</v>
      </c>
      <c r="F115" s="62">
        <v>417.39</v>
      </c>
      <c r="G115" s="62">
        <v>425.8</v>
      </c>
      <c r="H115" s="62">
        <v>430.64</v>
      </c>
      <c r="J115" s="63" t="s">
        <v>40</v>
      </c>
      <c r="K115" s="62">
        <v>383.97999999999996</v>
      </c>
      <c r="L115" s="62">
        <v>414.99</v>
      </c>
      <c r="M115" s="62">
        <v>418.07</v>
      </c>
      <c r="N115" s="62">
        <v>417.4</v>
      </c>
      <c r="O115" s="62">
        <v>425.8</v>
      </c>
      <c r="P115" s="62">
        <v>430.64</v>
      </c>
    </row>
    <row r="116" spans="1:16" x14ac:dyDescent="0.2">
      <c r="B116" s="15" t="s">
        <v>41</v>
      </c>
      <c r="C116" s="62">
        <v>780</v>
      </c>
      <c r="D116" s="62">
        <v>780</v>
      </c>
      <c r="E116" s="62">
        <v>780</v>
      </c>
      <c r="F116" s="62">
        <v>780</v>
      </c>
      <c r="G116" s="62">
        <v>780</v>
      </c>
      <c r="H116" s="62">
        <v>780</v>
      </c>
      <c r="J116" s="63" t="s">
        <v>41</v>
      </c>
      <c r="K116" s="62">
        <v>780</v>
      </c>
      <c r="L116" s="62">
        <v>780</v>
      </c>
      <c r="M116" s="62">
        <v>780</v>
      </c>
      <c r="N116" s="62">
        <v>780</v>
      </c>
      <c r="O116" s="62">
        <v>780</v>
      </c>
      <c r="P116" s="62">
        <v>780</v>
      </c>
    </row>
    <row r="117" spans="1:16" x14ac:dyDescent="0.2">
      <c r="B117" s="15" t="s">
        <v>43</v>
      </c>
      <c r="C117" s="62">
        <v>40</v>
      </c>
      <c r="D117" s="62">
        <v>40</v>
      </c>
      <c r="E117" s="62">
        <v>50</v>
      </c>
      <c r="F117" s="62">
        <v>50</v>
      </c>
      <c r="G117" s="62">
        <v>50</v>
      </c>
      <c r="H117" s="62">
        <v>50</v>
      </c>
      <c r="J117" s="63" t="s">
        <v>43</v>
      </c>
      <c r="K117" s="62">
        <v>40</v>
      </c>
      <c r="L117" s="62">
        <v>40</v>
      </c>
      <c r="M117" s="62">
        <v>50</v>
      </c>
      <c r="N117" s="62">
        <v>50</v>
      </c>
      <c r="O117" s="62">
        <v>50</v>
      </c>
      <c r="P117" s="62">
        <v>50</v>
      </c>
    </row>
    <row r="118" spans="1:16" x14ac:dyDescent="0.2">
      <c r="B118" s="15" t="s">
        <v>44</v>
      </c>
      <c r="C118" s="62">
        <v>165</v>
      </c>
      <c r="D118" s="62">
        <v>165</v>
      </c>
      <c r="E118" s="62">
        <v>170</v>
      </c>
      <c r="F118" s="62">
        <v>170</v>
      </c>
      <c r="G118" s="62">
        <v>170</v>
      </c>
      <c r="H118" s="62">
        <v>175</v>
      </c>
      <c r="J118" s="63" t="s">
        <v>44</v>
      </c>
      <c r="K118" s="62">
        <v>165</v>
      </c>
      <c r="L118" s="62">
        <v>165</v>
      </c>
      <c r="M118" s="62">
        <v>170</v>
      </c>
      <c r="N118" s="62">
        <v>170</v>
      </c>
      <c r="O118" s="62">
        <v>170</v>
      </c>
      <c r="P118" s="62">
        <v>175</v>
      </c>
    </row>
    <row r="119" spans="1:16" x14ac:dyDescent="0.2">
      <c r="B119" s="15" t="s">
        <v>45</v>
      </c>
      <c r="C119" s="62" t="s">
        <v>42</v>
      </c>
      <c r="D119" s="62" t="s">
        <v>42</v>
      </c>
      <c r="E119" s="62" t="s">
        <v>42</v>
      </c>
      <c r="F119" s="62"/>
      <c r="G119" s="62" t="s">
        <v>42</v>
      </c>
      <c r="H119" s="62" t="s">
        <v>42</v>
      </c>
      <c r="J119" s="63" t="s">
        <v>45</v>
      </c>
      <c r="K119" s="62" t="s">
        <v>42</v>
      </c>
      <c r="L119" s="62" t="s">
        <v>42</v>
      </c>
      <c r="M119" s="62" t="s">
        <v>42</v>
      </c>
      <c r="N119" s="62"/>
      <c r="O119" s="62" t="s">
        <v>42</v>
      </c>
      <c r="P119" s="62" t="s">
        <v>42</v>
      </c>
    </row>
    <row r="120" spans="1:16" x14ac:dyDescent="0.2">
      <c r="B120" s="15" t="s">
        <v>46</v>
      </c>
      <c r="C120" s="62">
        <v>1.5</v>
      </c>
      <c r="D120" s="62">
        <v>1.5</v>
      </c>
      <c r="E120" s="62">
        <v>1.5</v>
      </c>
      <c r="F120" s="62">
        <v>1.5</v>
      </c>
      <c r="G120" s="62">
        <v>1.5</v>
      </c>
      <c r="H120" s="62">
        <v>1.5</v>
      </c>
      <c r="J120" s="63" t="s">
        <v>46</v>
      </c>
      <c r="K120" s="62">
        <v>1.5</v>
      </c>
      <c r="L120" s="62">
        <v>1.5</v>
      </c>
      <c r="M120" s="62">
        <v>1.5</v>
      </c>
      <c r="N120" s="62">
        <v>1.5</v>
      </c>
      <c r="O120" s="62">
        <v>1.5</v>
      </c>
      <c r="P120" s="62">
        <v>1.5</v>
      </c>
    </row>
    <row r="121" spans="1:16" x14ac:dyDescent="0.2">
      <c r="B121" s="15" t="s">
        <v>47</v>
      </c>
      <c r="C121" s="62">
        <v>730.92</v>
      </c>
      <c r="D121" s="62">
        <v>757.76</v>
      </c>
      <c r="E121" s="62">
        <v>780.49</v>
      </c>
      <c r="F121" s="62">
        <v>813.23</v>
      </c>
      <c r="G121" s="62">
        <v>837.65</v>
      </c>
      <c r="H121" s="62">
        <v>871.52</v>
      </c>
      <c r="J121" s="63" t="s">
        <v>47</v>
      </c>
      <c r="K121" s="62">
        <v>730.92</v>
      </c>
      <c r="L121" s="62">
        <v>757</v>
      </c>
      <c r="M121" s="62">
        <v>780.49</v>
      </c>
      <c r="N121" s="62">
        <v>813.23</v>
      </c>
      <c r="O121" s="62">
        <v>837.77</v>
      </c>
      <c r="P121" s="62">
        <v>871.52</v>
      </c>
    </row>
    <row r="122" spans="1:16" x14ac:dyDescent="0.2">
      <c r="B122" s="15" t="s">
        <v>61</v>
      </c>
      <c r="C122" s="62">
        <v>150.9</v>
      </c>
      <c r="D122" s="62">
        <v>151.05000000000001</v>
      </c>
      <c r="E122" s="62">
        <v>172.44</v>
      </c>
      <c r="F122" s="62">
        <v>188.77</v>
      </c>
      <c r="G122" s="62">
        <v>194.13</v>
      </c>
      <c r="H122" s="62">
        <v>204.97</v>
      </c>
      <c r="J122" s="63" t="s">
        <v>61</v>
      </c>
      <c r="K122" s="62">
        <v>150.81</v>
      </c>
      <c r="L122" s="62">
        <v>151.07</v>
      </c>
      <c r="M122" s="62">
        <v>172.46</v>
      </c>
      <c r="N122" s="62">
        <v>188.74</v>
      </c>
      <c r="O122" s="62">
        <v>194.14</v>
      </c>
      <c r="P122" s="62">
        <v>204.98</v>
      </c>
    </row>
    <row r="123" spans="1:16" x14ac:dyDescent="0.2">
      <c r="B123" s="15" t="s">
        <v>48</v>
      </c>
      <c r="C123" s="62">
        <v>144.93</v>
      </c>
      <c r="D123" s="62">
        <v>147.15</v>
      </c>
      <c r="E123" s="62">
        <v>149.65</v>
      </c>
      <c r="F123" s="62">
        <v>157.79000000000002</v>
      </c>
      <c r="G123" s="62">
        <v>154.54</v>
      </c>
      <c r="H123" s="62">
        <v>156.94999999999999</v>
      </c>
      <c r="J123" s="63" t="s">
        <v>48</v>
      </c>
      <c r="K123" s="62">
        <v>144.82</v>
      </c>
      <c r="L123" s="62">
        <v>147.18</v>
      </c>
      <c r="M123" s="62">
        <v>149.66999999999999</v>
      </c>
      <c r="N123" s="62">
        <v>157.76000000000005</v>
      </c>
      <c r="O123" s="62">
        <v>154.56</v>
      </c>
      <c r="P123" s="62">
        <v>156.94999999999999</v>
      </c>
    </row>
    <row r="124" spans="1:16" x14ac:dyDescent="0.2">
      <c r="B124" s="15"/>
      <c r="C124" s="62" t="s">
        <v>51</v>
      </c>
      <c r="D124" s="62" t="s">
        <v>52</v>
      </c>
      <c r="E124" s="62" t="s">
        <v>52</v>
      </c>
      <c r="F124" s="62" t="s">
        <v>52</v>
      </c>
      <c r="G124" s="62" t="s">
        <v>52</v>
      </c>
      <c r="H124" s="62" t="s">
        <v>52</v>
      </c>
      <c r="J124" s="63"/>
      <c r="K124" s="62" t="s">
        <v>51</v>
      </c>
      <c r="L124" s="62" t="s">
        <v>52</v>
      </c>
      <c r="M124" s="62" t="s">
        <v>52</v>
      </c>
      <c r="N124" s="62" t="s">
        <v>52</v>
      </c>
      <c r="O124" s="62" t="s">
        <v>52</v>
      </c>
      <c r="P124" s="62" t="s">
        <v>52</v>
      </c>
    </row>
    <row r="125" spans="1:16" x14ac:dyDescent="0.2">
      <c r="B125" s="15" t="s">
        <v>62</v>
      </c>
      <c r="C125" s="62">
        <v>144.24</v>
      </c>
      <c r="D125" s="62">
        <v>150</v>
      </c>
      <c r="E125" s="62">
        <v>150</v>
      </c>
      <c r="F125" s="62">
        <v>150</v>
      </c>
      <c r="G125" s="62">
        <v>150</v>
      </c>
      <c r="H125" s="62">
        <v>150</v>
      </c>
      <c r="J125" s="63" t="s">
        <v>62</v>
      </c>
      <c r="K125" s="62">
        <v>144.24</v>
      </c>
      <c r="L125" s="62">
        <v>150</v>
      </c>
      <c r="M125" s="62">
        <v>150</v>
      </c>
      <c r="N125" s="62">
        <v>150</v>
      </c>
      <c r="O125" s="62">
        <v>150</v>
      </c>
      <c r="P125" s="62">
        <v>150</v>
      </c>
    </row>
    <row r="126" spans="1:16" x14ac:dyDescent="0.2">
      <c r="B126" s="15" t="s">
        <v>54</v>
      </c>
      <c r="C126" s="62">
        <v>530</v>
      </c>
      <c r="D126" s="62">
        <v>538</v>
      </c>
      <c r="E126" s="62">
        <v>538</v>
      </c>
      <c r="F126" s="62">
        <v>538</v>
      </c>
      <c r="G126" s="62">
        <v>538</v>
      </c>
      <c r="H126" s="62">
        <v>538</v>
      </c>
      <c r="J126" s="63" t="s">
        <v>54</v>
      </c>
      <c r="K126" s="62">
        <v>530</v>
      </c>
      <c r="L126" s="62">
        <v>538</v>
      </c>
      <c r="M126" s="62">
        <v>538</v>
      </c>
      <c r="N126" s="62">
        <v>538</v>
      </c>
      <c r="O126" s="62">
        <v>538</v>
      </c>
      <c r="P126" s="62">
        <v>538</v>
      </c>
    </row>
    <row r="127" spans="1:16" x14ac:dyDescent="0.2">
      <c r="B127" s="38" t="s">
        <v>55</v>
      </c>
      <c r="C127" s="64">
        <v>485</v>
      </c>
      <c r="D127" s="64">
        <v>490</v>
      </c>
      <c r="E127" s="64">
        <v>490</v>
      </c>
      <c r="F127" s="64">
        <v>490</v>
      </c>
      <c r="G127" s="64">
        <v>490</v>
      </c>
      <c r="H127" s="64">
        <v>490</v>
      </c>
      <c r="J127" s="65" t="s">
        <v>55</v>
      </c>
      <c r="K127" s="64">
        <v>485</v>
      </c>
      <c r="L127" s="64">
        <v>490</v>
      </c>
      <c r="M127" s="64">
        <v>490</v>
      </c>
      <c r="N127" s="64">
        <v>490</v>
      </c>
      <c r="O127" s="64">
        <v>490</v>
      </c>
      <c r="P127" s="64">
        <v>490</v>
      </c>
    </row>
    <row r="128" spans="1:16" ht="16" thickBot="1" x14ac:dyDescent="0.25">
      <c r="B128" s="33" t="s">
        <v>56</v>
      </c>
      <c r="C128" s="20">
        <v>606.86500000000001</v>
      </c>
      <c r="D128" s="20">
        <v>628.98500000000013</v>
      </c>
      <c r="E128" s="20">
        <v>651.24500000000012</v>
      </c>
      <c r="F128" s="20">
        <v>678.46</v>
      </c>
      <c r="G128" s="20">
        <v>705.7650000000001</v>
      </c>
      <c r="H128" s="20">
        <v>738.00500000000011</v>
      </c>
      <c r="J128" s="66" t="s">
        <v>56</v>
      </c>
      <c r="K128" s="20">
        <v>606.84500000000003</v>
      </c>
      <c r="L128" s="20">
        <v>628.98500000000013</v>
      </c>
      <c r="M128" s="20">
        <v>651.25500000000011</v>
      </c>
      <c r="N128" s="20">
        <v>678.45</v>
      </c>
      <c r="O128" s="20">
        <v>705.7650000000001</v>
      </c>
      <c r="P128" s="20">
        <v>738.0150000000001</v>
      </c>
    </row>
    <row r="129" spans="2:16" ht="16" thickBot="1" x14ac:dyDescent="0.25">
      <c r="B129" s="37"/>
      <c r="C129" s="67"/>
      <c r="D129" s="67"/>
      <c r="E129" s="67"/>
      <c r="F129" s="67"/>
      <c r="G129" s="67"/>
      <c r="H129" s="68"/>
      <c r="J129" s="72"/>
      <c r="K129" s="67"/>
      <c r="L129" s="67"/>
      <c r="M129" s="67"/>
      <c r="N129" s="67"/>
      <c r="O129" s="67"/>
      <c r="P129" s="68"/>
    </row>
    <row r="133" spans="2:16" ht="16" thickBot="1" x14ac:dyDescent="0.25"/>
    <row r="134" spans="2:16" x14ac:dyDescent="0.2">
      <c r="B134" s="34" t="s">
        <v>1</v>
      </c>
      <c r="C134" s="49" t="s">
        <v>2</v>
      </c>
      <c r="D134" s="44"/>
      <c r="E134" s="46" t="s">
        <v>3</v>
      </c>
      <c r="F134" s="45" t="s">
        <v>4</v>
      </c>
      <c r="G134" s="45" t="s">
        <v>5</v>
      </c>
      <c r="H134" s="47"/>
      <c r="J134" s="48" t="s">
        <v>1</v>
      </c>
      <c r="K134" s="49" t="s">
        <v>2</v>
      </c>
      <c r="L134" s="44"/>
      <c r="M134" s="46" t="s">
        <v>3</v>
      </c>
      <c r="N134" s="45" t="s">
        <v>4</v>
      </c>
      <c r="O134" s="45" t="s">
        <v>5</v>
      </c>
      <c r="P134" s="47"/>
    </row>
    <row r="135" spans="2:16" x14ac:dyDescent="0.2">
      <c r="B135" s="35"/>
      <c r="C135" s="55" t="s">
        <v>6</v>
      </c>
      <c r="D135" s="50"/>
      <c r="E135" s="52" t="s">
        <v>7</v>
      </c>
      <c r="F135" s="51" t="s">
        <v>8</v>
      </c>
      <c r="G135" s="52"/>
      <c r="H135" s="53"/>
      <c r="J135" s="54"/>
      <c r="K135" s="55" t="s">
        <v>6</v>
      </c>
      <c r="L135" s="50"/>
      <c r="M135" s="52" t="s">
        <v>7</v>
      </c>
      <c r="N135" s="51" t="s">
        <v>8</v>
      </c>
      <c r="O135" s="52"/>
      <c r="P135" s="53"/>
    </row>
    <row r="136" spans="2:16" x14ac:dyDescent="0.2">
      <c r="B136" s="35"/>
      <c r="C136" s="55" t="s">
        <v>9</v>
      </c>
      <c r="D136" s="50"/>
      <c r="E136" s="51" t="s">
        <v>10</v>
      </c>
      <c r="F136" s="52" t="s">
        <v>11</v>
      </c>
      <c r="G136" s="52"/>
      <c r="H136" s="53"/>
      <c r="J136" s="54"/>
      <c r="K136" s="55" t="s">
        <v>9</v>
      </c>
      <c r="L136" s="50"/>
      <c r="M136" s="52" t="s">
        <v>10</v>
      </c>
      <c r="N136" s="51" t="s">
        <v>11</v>
      </c>
      <c r="O136" s="52"/>
      <c r="P136" s="53"/>
    </row>
    <row r="137" spans="2:16" ht="16" thickBot="1" x14ac:dyDescent="0.25">
      <c r="B137" s="7"/>
      <c r="H137" s="53"/>
      <c r="J137" s="56"/>
      <c r="P137" s="53"/>
    </row>
    <row r="138" spans="2:16" ht="21" thickBot="1" x14ac:dyDescent="0.25">
      <c r="B138" s="36" t="s">
        <v>12</v>
      </c>
      <c r="C138" s="57"/>
      <c r="D138" s="57"/>
      <c r="E138" s="57"/>
      <c r="F138" s="57"/>
      <c r="G138" s="57"/>
      <c r="H138" s="58"/>
      <c r="J138" s="59" t="s">
        <v>13</v>
      </c>
      <c r="K138" s="57"/>
      <c r="L138" s="57"/>
      <c r="M138" s="57"/>
      <c r="N138" s="57"/>
      <c r="O138" s="57"/>
      <c r="P138" s="58"/>
    </row>
    <row r="139" spans="2:16" ht="16" thickBot="1" x14ac:dyDescent="0.25">
      <c r="B139" s="40" t="s">
        <v>14</v>
      </c>
      <c r="C139" s="41" t="s">
        <v>15</v>
      </c>
      <c r="D139" s="41" t="s">
        <v>16</v>
      </c>
      <c r="E139" s="41" t="s">
        <v>17</v>
      </c>
      <c r="F139" s="41" t="s">
        <v>18</v>
      </c>
      <c r="G139" s="41" t="s">
        <v>19</v>
      </c>
      <c r="H139" s="41" t="s">
        <v>20</v>
      </c>
      <c r="J139" s="41" t="s">
        <v>14</v>
      </c>
      <c r="K139" s="41" t="s">
        <v>15</v>
      </c>
      <c r="L139" s="41" t="s">
        <v>16</v>
      </c>
      <c r="M139" s="41" t="s">
        <v>17</v>
      </c>
      <c r="N139" s="41" t="s">
        <v>18</v>
      </c>
      <c r="O139" s="41" t="s">
        <v>19</v>
      </c>
      <c r="P139" s="41" t="s">
        <v>20</v>
      </c>
    </row>
    <row r="140" spans="2:16" x14ac:dyDescent="0.2">
      <c r="B140" s="39" t="s">
        <v>21</v>
      </c>
      <c r="C140" s="60">
        <v>602.34999999999991</v>
      </c>
      <c r="D140" s="60">
        <v>611.23</v>
      </c>
      <c r="E140" s="60">
        <v>620.31999999999994</v>
      </c>
      <c r="F140" s="60">
        <v>629.28</v>
      </c>
      <c r="G140" s="60">
        <v>638.41000000000008</v>
      </c>
      <c r="H140" s="60">
        <v>647.42000000000007</v>
      </c>
      <c r="J140" s="61" t="s">
        <v>21</v>
      </c>
      <c r="K140" s="60">
        <v>602.53</v>
      </c>
      <c r="L140" s="60">
        <v>611.51</v>
      </c>
      <c r="M140" s="60">
        <v>620.59999999999991</v>
      </c>
      <c r="N140" s="60">
        <v>629.54</v>
      </c>
      <c r="O140" s="60">
        <v>638.70000000000005</v>
      </c>
      <c r="P140" s="60">
        <v>647.72</v>
      </c>
    </row>
    <row r="141" spans="2:16" x14ac:dyDescent="0.2">
      <c r="B141" s="15" t="s">
        <v>22</v>
      </c>
      <c r="C141" s="62">
        <v>411.25</v>
      </c>
      <c r="D141" s="62">
        <v>430.61</v>
      </c>
      <c r="E141" s="62">
        <v>450.34999999999997</v>
      </c>
      <c r="F141" s="62">
        <v>475.1</v>
      </c>
      <c r="G141" s="62">
        <v>499.89</v>
      </c>
      <c r="H141" s="62">
        <v>529.68000000000006</v>
      </c>
      <c r="J141" s="63" t="s">
        <v>22</v>
      </c>
      <c r="K141" s="62">
        <v>411</v>
      </c>
      <c r="L141" s="62">
        <v>430.21999999999997</v>
      </c>
      <c r="M141" s="62">
        <v>449.96999999999997</v>
      </c>
      <c r="N141" s="62">
        <v>474.76</v>
      </c>
      <c r="O141" s="62">
        <v>499.52</v>
      </c>
      <c r="P141" s="62">
        <v>529.30999999999995</v>
      </c>
    </row>
    <row r="142" spans="2:16" x14ac:dyDescent="0.2">
      <c r="B142" s="15" t="s">
        <v>23</v>
      </c>
      <c r="C142" s="62">
        <v>95</v>
      </c>
      <c r="D142" s="62">
        <v>100</v>
      </c>
      <c r="E142" s="62">
        <v>110</v>
      </c>
      <c r="F142" s="62">
        <v>120</v>
      </c>
      <c r="G142" s="62">
        <v>130</v>
      </c>
      <c r="H142" s="62">
        <v>140</v>
      </c>
      <c r="J142" s="63" t="s">
        <v>23</v>
      </c>
      <c r="K142" s="62">
        <v>95</v>
      </c>
      <c r="L142" s="62">
        <v>100</v>
      </c>
      <c r="M142" s="62">
        <v>110</v>
      </c>
      <c r="N142" s="62">
        <v>120</v>
      </c>
      <c r="O142" s="62">
        <v>130</v>
      </c>
      <c r="P142" s="62">
        <v>140</v>
      </c>
    </row>
    <row r="143" spans="2:16" s="30" customFormat="1" x14ac:dyDescent="0.2">
      <c r="B143" s="78" t="s">
        <v>24</v>
      </c>
      <c r="C143" s="11">
        <v>64.169999999999987</v>
      </c>
      <c r="D143" s="11">
        <v>64.150000000000006</v>
      </c>
      <c r="E143" s="11">
        <v>64.210000000000008</v>
      </c>
      <c r="F143" s="11">
        <v>64.239999999999995</v>
      </c>
      <c r="G143" s="11">
        <v>64.289999999999992</v>
      </c>
      <c r="H143" s="11">
        <v>64.319999999999993</v>
      </c>
      <c r="J143" s="78" t="s">
        <v>24</v>
      </c>
      <c r="K143" s="11">
        <v>64.150000000000006</v>
      </c>
      <c r="L143" s="11">
        <v>64.109999999999985</v>
      </c>
      <c r="M143" s="11">
        <v>64.169999999999987</v>
      </c>
      <c r="N143" s="11">
        <v>64.209999999999994</v>
      </c>
      <c r="O143" s="11">
        <v>64.25</v>
      </c>
      <c r="P143" s="11">
        <v>64.28</v>
      </c>
    </row>
    <row r="144" spans="2:16" x14ac:dyDescent="0.2">
      <c r="B144" s="15" t="s">
        <v>25</v>
      </c>
      <c r="C144" s="62">
        <v>346.74</v>
      </c>
      <c r="D144" s="62">
        <v>351.28999999999996</v>
      </c>
      <c r="E144" s="62">
        <v>351.53</v>
      </c>
      <c r="F144" s="62">
        <v>351.76</v>
      </c>
      <c r="G144" s="62">
        <v>351.98</v>
      </c>
      <c r="H144" s="62">
        <v>352.19000000000005</v>
      </c>
      <c r="J144" s="63" t="s">
        <v>25</v>
      </c>
      <c r="K144" s="62">
        <v>346.41999999999996</v>
      </c>
      <c r="L144" s="62">
        <v>350.80000000000007</v>
      </c>
      <c r="M144" s="62">
        <v>351.05000000000007</v>
      </c>
      <c r="N144" s="62">
        <v>351.32</v>
      </c>
      <c r="O144" s="62">
        <v>351.49</v>
      </c>
      <c r="P144" s="62">
        <v>351.69000000000005</v>
      </c>
    </row>
    <row r="145" spans="2:16" x14ac:dyDescent="0.2">
      <c r="B145" s="15" t="s">
        <v>26</v>
      </c>
      <c r="C145" s="62">
        <v>-29.759999999999998</v>
      </c>
      <c r="D145" s="62">
        <v>-25.21</v>
      </c>
      <c r="E145" s="62">
        <v>-24.97</v>
      </c>
      <c r="F145" s="62">
        <v>-24.74</v>
      </c>
      <c r="G145" s="62">
        <v>-24.520000000000003</v>
      </c>
      <c r="H145" s="62">
        <v>-24.310000000000002</v>
      </c>
      <c r="J145" s="63" t="s">
        <v>26</v>
      </c>
      <c r="K145" s="62">
        <v>-30.08</v>
      </c>
      <c r="L145" s="62">
        <v>-25.700000000000003</v>
      </c>
      <c r="M145" s="62">
        <v>-25.450000000000003</v>
      </c>
      <c r="N145" s="62">
        <v>-25.18</v>
      </c>
      <c r="O145" s="62">
        <v>-25.009999999999998</v>
      </c>
      <c r="P145" s="62">
        <v>-24.810000000000002</v>
      </c>
    </row>
    <row r="146" spans="2:16" x14ac:dyDescent="0.2">
      <c r="B146" s="15" t="s">
        <v>27</v>
      </c>
      <c r="C146" s="62">
        <v>135.52500000000001</v>
      </c>
      <c r="D146" s="62">
        <v>135.69500000000002</v>
      </c>
      <c r="E146" s="62">
        <v>135.27500000000001</v>
      </c>
      <c r="F146" s="62">
        <v>135.03</v>
      </c>
      <c r="G146" s="62">
        <v>134.66500000000002</v>
      </c>
      <c r="H146" s="62">
        <v>134.435</v>
      </c>
      <c r="J146" s="63" t="s">
        <v>27</v>
      </c>
      <c r="K146" s="62">
        <v>135.715</v>
      </c>
      <c r="L146" s="62">
        <v>135.97500000000002</v>
      </c>
      <c r="M146" s="62">
        <v>135.55500000000001</v>
      </c>
      <c r="N146" s="62">
        <v>135.27000000000001</v>
      </c>
      <c r="O146" s="62">
        <v>134.92500000000001</v>
      </c>
      <c r="P146" s="62">
        <v>134.685</v>
      </c>
    </row>
    <row r="147" spans="2:16" x14ac:dyDescent="0.2">
      <c r="B147" s="15" t="s">
        <v>28</v>
      </c>
      <c r="C147" s="62">
        <v>560</v>
      </c>
      <c r="D147" s="62">
        <v>570</v>
      </c>
      <c r="E147" s="62">
        <v>570</v>
      </c>
      <c r="F147" s="62">
        <v>570</v>
      </c>
      <c r="G147" s="62">
        <v>570</v>
      </c>
      <c r="H147" s="62">
        <v>570</v>
      </c>
      <c r="J147" s="63" t="s">
        <v>28</v>
      </c>
      <c r="K147" s="62">
        <v>560</v>
      </c>
      <c r="L147" s="62">
        <v>570</v>
      </c>
      <c r="M147" s="62">
        <v>570</v>
      </c>
      <c r="N147" s="62">
        <v>570</v>
      </c>
      <c r="O147" s="62">
        <v>570</v>
      </c>
      <c r="P147" s="62">
        <v>570</v>
      </c>
    </row>
    <row r="148" spans="2:16" x14ac:dyDescent="0.2">
      <c r="B148" s="15" t="s">
        <v>29</v>
      </c>
      <c r="C148" s="62">
        <v>42</v>
      </c>
      <c r="D148" s="62">
        <v>42</v>
      </c>
      <c r="E148" s="62">
        <v>42</v>
      </c>
      <c r="F148" s="62">
        <v>42</v>
      </c>
      <c r="G148" s="62">
        <v>42</v>
      </c>
      <c r="H148" s="62">
        <v>42</v>
      </c>
      <c r="J148" s="63" t="s">
        <v>29</v>
      </c>
      <c r="K148" s="62">
        <v>42</v>
      </c>
      <c r="L148" s="62">
        <v>42</v>
      </c>
      <c r="M148" s="62">
        <v>42</v>
      </c>
      <c r="N148" s="62">
        <v>42</v>
      </c>
      <c r="O148" s="62">
        <v>42</v>
      </c>
      <c r="P148" s="62">
        <v>42</v>
      </c>
    </row>
    <row r="149" spans="2:16" x14ac:dyDescent="0.2">
      <c r="B149" s="15" t="s">
        <v>30</v>
      </c>
      <c r="C149" s="62">
        <v>735.89499999999998</v>
      </c>
      <c r="D149" s="62">
        <v>761.69499999999994</v>
      </c>
      <c r="E149" s="62">
        <v>784.64499999999998</v>
      </c>
      <c r="F149" s="62">
        <v>813.8</v>
      </c>
      <c r="G149" s="62">
        <v>842.375</v>
      </c>
      <c r="H149" s="62">
        <v>876.09499999999991</v>
      </c>
      <c r="J149" s="63" t="s">
        <v>30</v>
      </c>
      <c r="K149" s="62">
        <v>735.89499999999998</v>
      </c>
      <c r="L149" s="62">
        <v>761.69499999999994</v>
      </c>
      <c r="M149" s="62">
        <v>785.15499999999997</v>
      </c>
      <c r="N149" s="62">
        <v>813.8</v>
      </c>
      <c r="O149" s="62">
        <v>842.375</v>
      </c>
      <c r="P149" s="62">
        <v>876.09499999999991</v>
      </c>
    </row>
    <row r="150" spans="2:16" x14ac:dyDescent="0.2">
      <c r="B150" s="15" t="s">
        <v>31</v>
      </c>
      <c r="C150" s="62">
        <v>431.58</v>
      </c>
      <c r="D150" s="62">
        <v>430.89</v>
      </c>
      <c r="E150" s="62">
        <v>430.89</v>
      </c>
      <c r="F150" s="62">
        <v>430.89</v>
      </c>
      <c r="G150" s="62">
        <v>430.89</v>
      </c>
      <c r="H150" s="62">
        <v>430.9</v>
      </c>
      <c r="J150" s="63" t="s">
        <v>31</v>
      </c>
      <c r="K150" s="62">
        <v>442.52</v>
      </c>
      <c r="L150" s="62">
        <v>441.89</v>
      </c>
      <c r="M150" s="62">
        <v>441.89</v>
      </c>
      <c r="N150" s="62">
        <v>441.89</v>
      </c>
      <c r="O150" s="62">
        <v>441.89</v>
      </c>
      <c r="P150" s="62">
        <v>441.89</v>
      </c>
    </row>
    <row r="151" spans="2:16" x14ac:dyDescent="0.2">
      <c r="B151" s="15" t="s">
        <v>32</v>
      </c>
      <c r="C151" s="62">
        <v>431.57499999999999</v>
      </c>
      <c r="D151" s="62">
        <v>431.005</v>
      </c>
      <c r="E151" s="62">
        <v>431.01499999999999</v>
      </c>
      <c r="F151" s="62">
        <v>430.85</v>
      </c>
      <c r="G151" s="62">
        <v>431.02499999999998</v>
      </c>
      <c r="H151" s="62">
        <v>431.02499999999998</v>
      </c>
      <c r="J151" s="63" t="s">
        <v>32</v>
      </c>
      <c r="K151" s="62">
        <v>441.48499999999996</v>
      </c>
      <c r="L151" s="62">
        <v>441.16499999999996</v>
      </c>
      <c r="M151" s="62">
        <v>441.185</v>
      </c>
      <c r="N151" s="62">
        <v>441.17</v>
      </c>
      <c r="O151" s="62">
        <v>441.20499999999998</v>
      </c>
      <c r="P151" s="62">
        <v>441.22499999999997</v>
      </c>
    </row>
    <row r="152" spans="2:16" x14ac:dyDescent="0.2">
      <c r="B152" s="15" t="s">
        <v>33</v>
      </c>
      <c r="C152" s="62">
        <v>1166.83</v>
      </c>
      <c r="D152" s="62">
        <v>1192.27</v>
      </c>
      <c r="E152" s="62">
        <v>1215.7600000000002</v>
      </c>
      <c r="F152" s="62">
        <v>1244.28</v>
      </c>
      <c r="G152" s="62">
        <v>1273.04</v>
      </c>
      <c r="H152" s="62">
        <v>1306.7800000000002</v>
      </c>
      <c r="J152" s="63" t="s">
        <v>33</v>
      </c>
      <c r="K152" s="62">
        <v>1176.73</v>
      </c>
      <c r="L152" s="62">
        <v>1202.4100000000003</v>
      </c>
      <c r="M152" s="62">
        <v>1225.9100000000003</v>
      </c>
      <c r="N152" s="62">
        <v>1254.5899999999999</v>
      </c>
      <c r="O152" s="62">
        <v>1283.21</v>
      </c>
      <c r="P152" s="62">
        <v>1316.96</v>
      </c>
    </row>
    <row r="153" spans="2:16" x14ac:dyDescent="0.2">
      <c r="B153" s="15" t="s">
        <v>34</v>
      </c>
      <c r="C153" s="62">
        <v>555.7650000000001</v>
      </c>
      <c r="D153" s="62">
        <v>577.97499999999991</v>
      </c>
      <c r="E153" s="62">
        <v>600.22499999999991</v>
      </c>
      <c r="F153" s="62">
        <v>627.37</v>
      </c>
      <c r="G153" s="62">
        <v>654.69499999999994</v>
      </c>
      <c r="H153" s="62">
        <v>686.90499999999997</v>
      </c>
      <c r="J153" s="63" t="s">
        <v>34</v>
      </c>
      <c r="K153" s="62">
        <v>555.82500000000005</v>
      </c>
      <c r="L153" s="62">
        <v>578.06500000000005</v>
      </c>
      <c r="M153" s="62">
        <v>600.30500000000006</v>
      </c>
      <c r="N153" s="62">
        <v>627.46</v>
      </c>
      <c r="O153" s="62">
        <v>654.77500000000009</v>
      </c>
      <c r="P153" s="62">
        <v>686.99500000000012</v>
      </c>
    </row>
    <row r="154" spans="2:16" x14ac:dyDescent="0.2">
      <c r="B154" s="15" t="s">
        <v>35</v>
      </c>
      <c r="C154" s="62">
        <f>C159+C144</f>
        <v>730.72</v>
      </c>
      <c r="D154" s="62">
        <f t="shared" ref="D154:H154" si="6">D159+D144</f>
        <v>766.28</v>
      </c>
      <c r="E154" s="62">
        <f t="shared" si="6"/>
        <v>769.59999999999991</v>
      </c>
      <c r="F154" s="62">
        <f t="shared" si="6"/>
        <v>769.15</v>
      </c>
      <c r="G154" s="62">
        <f t="shared" si="6"/>
        <v>777.78</v>
      </c>
      <c r="H154" s="62">
        <f t="shared" si="6"/>
        <v>782.83</v>
      </c>
      <c r="J154" s="63" t="s">
        <v>35</v>
      </c>
      <c r="K154" s="62">
        <f>K159+K144</f>
        <v>730.39999999999986</v>
      </c>
      <c r="L154" s="62">
        <f t="shared" ref="L154:P154" si="7">L159+L144</f>
        <v>765.79000000000008</v>
      </c>
      <c r="M154" s="62">
        <f t="shared" si="7"/>
        <v>769.12000000000012</v>
      </c>
      <c r="N154" s="62">
        <f t="shared" si="7"/>
        <v>768.72</v>
      </c>
      <c r="O154" s="62">
        <f t="shared" si="7"/>
        <v>777.29</v>
      </c>
      <c r="P154" s="62">
        <f t="shared" si="7"/>
        <v>782.33</v>
      </c>
    </row>
    <row r="155" spans="2:16" x14ac:dyDescent="0.2">
      <c r="B155" s="15" t="s">
        <v>36</v>
      </c>
      <c r="C155" s="62">
        <v>385</v>
      </c>
      <c r="D155" s="62">
        <v>385</v>
      </c>
      <c r="E155" s="62">
        <v>405</v>
      </c>
      <c r="F155" s="62">
        <v>425</v>
      </c>
      <c r="G155" s="62">
        <v>445</v>
      </c>
      <c r="H155" s="62">
        <v>465</v>
      </c>
      <c r="J155" s="63" t="s">
        <v>36</v>
      </c>
      <c r="K155" s="62">
        <v>385</v>
      </c>
      <c r="L155" s="62">
        <v>385</v>
      </c>
      <c r="M155" s="62">
        <v>405</v>
      </c>
      <c r="N155" s="62">
        <v>425</v>
      </c>
      <c r="O155" s="62">
        <v>445</v>
      </c>
      <c r="P155" s="62">
        <v>465</v>
      </c>
    </row>
    <row r="156" spans="2:16" s="30" customFormat="1" x14ac:dyDescent="0.2">
      <c r="B156" s="78" t="s">
        <v>37</v>
      </c>
      <c r="C156" s="11">
        <v>76.539999999999992</v>
      </c>
      <c r="D156" s="11">
        <v>76.47</v>
      </c>
      <c r="E156" s="11">
        <v>76.430000000000007</v>
      </c>
      <c r="F156" s="11">
        <v>76.81</v>
      </c>
      <c r="G156" s="11">
        <v>76.38</v>
      </c>
      <c r="H156" s="11">
        <v>76.349999999999994</v>
      </c>
      <c r="J156" s="78" t="s">
        <v>37</v>
      </c>
      <c r="K156" s="11">
        <v>76.509999999999991</v>
      </c>
      <c r="L156" s="11">
        <v>76.430000000000007</v>
      </c>
      <c r="M156" s="11">
        <v>76.400000000000006</v>
      </c>
      <c r="N156" s="11">
        <v>76.37</v>
      </c>
      <c r="O156" s="11">
        <v>76.34</v>
      </c>
      <c r="P156" s="11">
        <v>76.319999999999993</v>
      </c>
    </row>
    <row r="157" spans="2:16" x14ac:dyDescent="0.2">
      <c r="B157" s="15" t="s">
        <v>38</v>
      </c>
      <c r="C157" s="62">
        <v>200</v>
      </c>
      <c r="D157" s="62">
        <v>200</v>
      </c>
      <c r="E157" s="62">
        <v>220</v>
      </c>
      <c r="F157" s="62">
        <v>240</v>
      </c>
      <c r="G157" s="62">
        <v>260</v>
      </c>
      <c r="H157" s="62">
        <v>280</v>
      </c>
      <c r="J157" s="63" t="s">
        <v>38</v>
      </c>
      <c r="K157" s="62">
        <v>200</v>
      </c>
      <c r="L157" s="62">
        <v>200</v>
      </c>
      <c r="M157" s="62">
        <v>220</v>
      </c>
      <c r="N157" s="62">
        <v>240</v>
      </c>
      <c r="O157" s="62">
        <v>260</v>
      </c>
      <c r="P157" s="62">
        <v>280</v>
      </c>
    </row>
    <row r="158" spans="2:16" x14ac:dyDescent="0.2">
      <c r="B158" s="15" t="s">
        <v>39</v>
      </c>
      <c r="C158" s="62">
        <v>376.5</v>
      </c>
      <c r="D158" s="62">
        <v>376.5</v>
      </c>
      <c r="E158" s="62">
        <v>376.5</v>
      </c>
      <c r="F158" s="62">
        <v>376.5</v>
      </c>
      <c r="G158" s="62">
        <v>376.5</v>
      </c>
      <c r="H158" s="62">
        <v>376.5</v>
      </c>
      <c r="J158" s="63" t="s">
        <v>39</v>
      </c>
      <c r="K158" s="62">
        <v>376.5</v>
      </c>
      <c r="L158" s="62">
        <v>376.5</v>
      </c>
      <c r="M158" s="62">
        <v>376.5</v>
      </c>
      <c r="N158" s="62">
        <v>376.5</v>
      </c>
      <c r="O158" s="62">
        <v>376.5</v>
      </c>
      <c r="P158" s="62">
        <v>376.5</v>
      </c>
    </row>
    <row r="159" spans="2:16" x14ac:dyDescent="0.2">
      <c r="B159" s="15" t="s">
        <v>40</v>
      </c>
      <c r="C159" s="62">
        <v>383.97999999999996</v>
      </c>
      <c r="D159" s="62">
        <v>414.99</v>
      </c>
      <c r="E159" s="62">
        <v>418.07</v>
      </c>
      <c r="F159" s="62">
        <v>417.39</v>
      </c>
      <c r="G159" s="62">
        <v>425.8</v>
      </c>
      <c r="H159" s="62">
        <v>430.64</v>
      </c>
      <c r="J159" s="63" t="s">
        <v>40</v>
      </c>
      <c r="K159" s="62">
        <v>383.97999999999996</v>
      </c>
      <c r="L159" s="62">
        <v>414.99</v>
      </c>
      <c r="M159" s="62">
        <v>418.07</v>
      </c>
      <c r="N159" s="62">
        <v>417.4</v>
      </c>
      <c r="O159" s="62">
        <v>425.8</v>
      </c>
      <c r="P159" s="62">
        <v>430.64</v>
      </c>
    </row>
    <row r="160" spans="2:16" x14ac:dyDescent="0.2">
      <c r="B160" s="15" t="s">
        <v>41</v>
      </c>
      <c r="C160" s="62">
        <v>780</v>
      </c>
      <c r="D160" s="62">
        <v>780</v>
      </c>
      <c r="E160" s="62">
        <v>780</v>
      </c>
      <c r="F160" s="62">
        <v>780</v>
      </c>
      <c r="G160" s="62">
        <v>780</v>
      </c>
      <c r="H160" s="62">
        <v>780</v>
      </c>
      <c r="J160" s="63" t="s">
        <v>41</v>
      </c>
      <c r="K160" s="62">
        <v>780</v>
      </c>
      <c r="L160" s="62">
        <v>780</v>
      </c>
      <c r="M160" s="62">
        <v>780</v>
      </c>
      <c r="N160" s="62">
        <v>780</v>
      </c>
      <c r="O160" s="62">
        <v>780</v>
      </c>
      <c r="P160" s="62">
        <v>780</v>
      </c>
    </row>
    <row r="161" spans="2:16" x14ac:dyDescent="0.2">
      <c r="B161" s="15" t="s">
        <v>43</v>
      </c>
      <c r="C161" s="62">
        <v>40</v>
      </c>
      <c r="D161" s="62">
        <v>40</v>
      </c>
      <c r="E161" s="62">
        <v>50</v>
      </c>
      <c r="F161" s="62">
        <v>50</v>
      </c>
      <c r="G161" s="62">
        <v>50</v>
      </c>
      <c r="H161" s="62">
        <v>50</v>
      </c>
      <c r="J161" s="63" t="s">
        <v>43</v>
      </c>
      <c r="K161" s="62">
        <v>40</v>
      </c>
      <c r="L161" s="62">
        <v>40</v>
      </c>
      <c r="M161" s="62">
        <v>50</v>
      </c>
      <c r="N161" s="62">
        <v>50</v>
      </c>
      <c r="O161" s="62">
        <v>50</v>
      </c>
      <c r="P161" s="62">
        <v>50</v>
      </c>
    </row>
    <row r="162" spans="2:16" x14ac:dyDescent="0.2">
      <c r="B162" s="15" t="s">
        <v>44</v>
      </c>
      <c r="C162" s="62">
        <v>165</v>
      </c>
      <c r="D162" s="62">
        <v>165</v>
      </c>
      <c r="E162" s="62">
        <v>170</v>
      </c>
      <c r="F162" s="62">
        <v>170</v>
      </c>
      <c r="G162" s="62">
        <v>170</v>
      </c>
      <c r="H162" s="62">
        <v>175</v>
      </c>
      <c r="J162" s="63" t="s">
        <v>44</v>
      </c>
      <c r="K162" s="62">
        <v>165</v>
      </c>
      <c r="L162" s="62">
        <v>165</v>
      </c>
      <c r="M162" s="62">
        <v>170</v>
      </c>
      <c r="N162" s="62">
        <v>170</v>
      </c>
      <c r="O162" s="62">
        <v>170</v>
      </c>
      <c r="P162" s="62">
        <v>175</v>
      </c>
    </row>
    <row r="163" spans="2:16" x14ac:dyDescent="0.2">
      <c r="B163" s="15" t="s">
        <v>45</v>
      </c>
      <c r="C163" s="62" t="s">
        <v>42</v>
      </c>
      <c r="D163" s="62" t="s">
        <v>42</v>
      </c>
      <c r="E163" s="62" t="s">
        <v>42</v>
      </c>
      <c r="F163" s="62" t="s">
        <v>42</v>
      </c>
      <c r="G163" s="62" t="s">
        <v>42</v>
      </c>
      <c r="H163" s="62" t="s">
        <v>42</v>
      </c>
      <c r="J163" s="63" t="s">
        <v>45</v>
      </c>
      <c r="K163" s="62" t="s">
        <v>42</v>
      </c>
      <c r="L163" s="62" t="s">
        <v>42</v>
      </c>
      <c r="M163" s="62" t="s">
        <v>42</v>
      </c>
      <c r="N163" s="62"/>
      <c r="O163" s="62" t="s">
        <v>42</v>
      </c>
      <c r="P163" s="62" t="s">
        <v>42</v>
      </c>
    </row>
    <row r="164" spans="2:16" x14ac:dyDescent="0.2">
      <c r="B164" s="15" t="s">
        <v>46</v>
      </c>
      <c r="C164" s="62">
        <v>1.5</v>
      </c>
      <c r="D164" s="62">
        <v>1.5</v>
      </c>
      <c r="E164" s="62">
        <v>1.5</v>
      </c>
      <c r="F164" s="62">
        <v>1.5</v>
      </c>
      <c r="G164" s="62">
        <v>1.5</v>
      </c>
      <c r="H164" s="62">
        <v>1.5</v>
      </c>
      <c r="J164" s="63" t="s">
        <v>46</v>
      </c>
      <c r="K164" s="62">
        <v>1.5</v>
      </c>
      <c r="L164" s="62">
        <v>1.5</v>
      </c>
      <c r="M164" s="62">
        <v>1.5</v>
      </c>
      <c r="N164" s="62">
        <v>1.5</v>
      </c>
      <c r="O164" s="62">
        <v>1.5</v>
      </c>
      <c r="P164" s="62">
        <v>1.5</v>
      </c>
    </row>
    <row r="165" spans="2:16" x14ac:dyDescent="0.2">
      <c r="B165" s="15" t="s">
        <v>47</v>
      </c>
      <c r="C165" s="62">
        <v>731.22</v>
      </c>
      <c r="D165" s="62">
        <v>757.23</v>
      </c>
      <c r="E165" s="62">
        <v>781.22</v>
      </c>
      <c r="F165" s="62">
        <v>813.43</v>
      </c>
      <c r="G165" s="62">
        <v>837.98</v>
      </c>
      <c r="H165" s="62">
        <v>871.72</v>
      </c>
      <c r="J165" s="63" t="s">
        <v>47</v>
      </c>
      <c r="K165" s="62">
        <v>731.2</v>
      </c>
      <c r="L165" s="62">
        <v>757.21</v>
      </c>
      <c r="M165" s="62">
        <v>780.7</v>
      </c>
      <c r="N165" s="62">
        <v>813.41</v>
      </c>
      <c r="O165" s="62">
        <v>837.96</v>
      </c>
      <c r="P165" s="62">
        <v>871.71</v>
      </c>
    </row>
    <row r="166" spans="2:16" x14ac:dyDescent="0.2">
      <c r="B166" s="15" t="s">
        <v>61</v>
      </c>
      <c r="C166" s="62">
        <v>145.65</v>
      </c>
      <c r="D166" s="62">
        <v>146.43</v>
      </c>
      <c r="E166" s="62">
        <v>167.28</v>
      </c>
      <c r="F166" s="62">
        <v>183.45</v>
      </c>
      <c r="G166" s="62">
        <v>188.59</v>
      </c>
      <c r="H166" s="62">
        <v>199.28</v>
      </c>
      <c r="J166" s="63" t="s">
        <v>61</v>
      </c>
      <c r="K166" s="62">
        <v>145.91999999999999</v>
      </c>
      <c r="L166" s="62">
        <v>146.83000000000001</v>
      </c>
      <c r="M166" s="62">
        <v>167.72</v>
      </c>
      <c r="N166" s="62">
        <v>183.86</v>
      </c>
      <c r="O166" s="62">
        <v>189.07</v>
      </c>
      <c r="P166" s="62">
        <v>199.76</v>
      </c>
    </row>
    <row r="167" spans="2:16" x14ac:dyDescent="0.2">
      <c r="B167" s="15" t="s">
        <v>48</v>
      </c>
      <c r="C167" s="62">
        <v>138.80000000000001</v>
      </c>
      <c r="D167" s="62">
        <v>141.66</v>
      </c>
      <c r="E167" s="62">
        <v>144.15</v>
      </c>
      <c r="F167" s="62">
        <v>152.26999999999998</v>
      </c>
      <c r="G167" s="62">
        <v>149.07</v>
      </c>
      <c r="H167" s="62">
        <v>151.51</v>
      </c>
      <c r="J167" s="63" t="s">
        <v>48</v>
      </c>
      <c r="K167" s="62">
        <v>139.11000000000001</v>
      </c>
      <c r="L167" s="62">
        <v>142.13</v>
      </c>
      <c r="M167" s="62">
        <v>144.62</v>
      </c>
      <c r="N167" s="62">
        <v>152.70000000000005</v>
      </c>
      <c r="O167" s="62">
        <v>149.54</v>
      </c>
      <c r="P167" s="62">
        <v>151.97</v>
      </c>
    </row>
    <row r="168" spans="2:16" x14ac:dyDescent="0.2">
      <c r="B168" s="15"/>
      <c r="C168" s="62" t="s">
        <v>51</v>
      </c>
      <c r="D168" s="62" t="s">
        <v>52</v>
      </c>
      <c r="E168" s="62" t="s">
        <v>52</v>
      </c>
      <c r="F168" s="62" t="s">
        <v>52</v>
      </c>
      <c r="G168" s="62" t="s">
        <v>52</v>
      </c>
      <c r="H168" s="62" t="s">
        <v>52</v>
      </c>
      <c r="J168" s="63"/>
      <c r="K168" s="62" t="s">
        <v>51</v>
      </c>
      <c r="L168" s="62" t="s">
        <v>52</v>
      </c>
      <c r="M168" s="62" t="s">
        <v>52</v>
      </c>
      <c r="N168" s="62" t="s">
        <v>52</v>
      </c>
      <c r="O168" s="62" t="s">
        <v>52</v>
      </c>
      <c r="P168" s="62" t="s">
        <v>52</v>
      </c>
    </row>
    <row r="169" spans="2:16" x14ac:dyDescent="0.2">
      <c r="B169" s="15" t="s">
        <v>62</v>
      </c>
      <c r="C169" s="62">
        <v>144.24</v>
      </c>
      <c r="D169" s="62">
        <v>150</v>
      </c>
      <c r="E169" s="62">
        <v>150</v>
      </c>
      <c r="F169" s="62">
        <v>150</v>
      </c>
      <c r="G169" s="62">
        <v>150</v>
      </c>
      <c r="H169" s="62">
        <v>150</v>
      </c>
      <c r="J169" s="63" t="s">
        <v>62</v>
      </c>
      <c r="K169" s="62">
        <v>144.24</v>
      </c>
      <c r="L169" s="62">
        <v>150</v>
      </c>
      <c r="M169" s="62">
        <v>150</v>
      </c>
      <c r="N169" s="62">
        <v>150</v>
      </c>
      <c r="O169" s="62">
        <v>150</v>
      </c>
      <c r="P169" s="62">
        <v>150</v>
      </c>
    </row>
    <row r="170" spans="2:16" x14ac:dyDescent="0.2">
      <c r="B170" s="15" t="s">
        <v>54</v>
      </c>
      <c r="C170" s="62">
        <v>530</v>
      </c>
      <c r="D170" s="62">
        <v>538</v>
      </c>
      <c r="E170" s="62">
        <v>538</v>
      </c>
      <c r="F170" s="62">
        <v>538</v>
      </c>
      <c r="G170" s="62">
        <v>538</v>
      </c>
      <c r="H170" s="62">
        <v>538</v>
      </c>
      <c r="J170" s="63" t="s">
        <v>54</v>
      </c>
      <c r="K170" s="62">
        <v>530</v>
      </c>
      <c r="L170" s="62">
        <v>538</v>
      </c>
      <c r="M170" s="62">
        <v>538</v>
      </c>
      <c r="N170" s="62">
        <v>538</v>
      </c>
      <c r="O170" s="62">
        <v>538</v>
      </c>
      <c r="P170" s="62">
        <v>538</v>
      </c>
    </row>
    <row r="171" spans="2:16" x14ac:dyDescent="0.2">
      <c r="B171" s="38" t="s">
        <v>55</v>
      </c>
      <c r="C171" s="64">
        <v>485</v>
      </c>
      <c r="D171" s="64">
        <v>490</v>
      </c>
      <c r="E171" s="64">
        <v>490</v>
      </c>
      <c r="F171" s="64">
        <v>490</v>
      </c>
      <c r="G171" s="64">
        <v>490</v>
      </c>
      <c r="H171" s="64">
        <v>490</v>
      </c>
      <c r="J171" s="65" t="s">
        <v>55</v>
      </c>
      <c r="K171" s="64">
        <v>485</v>
      </c>
      <c r="L171" s="64">
        <v>490</v>
      </c>
      <c r="M171" s="64">
        <v>490</v>
      </c>
      <c r="N171" s="64">
        <v>490</v>
      </c>
      <c r="O171" s="64">
        <v>490</v>
      </c>
      <c r="P171" s="64">
        <v>490</v>
      </c>
    </row>
    <row r="172" spans="2:16" ht="16" thickBot="1" x14ac:dyDescent="0.25">
      <c r="B172" s="33" t="s">
        <v>56</v>
      </c>
      <c r="C172" s="20">
        <v>605.7650000000001</v>
      </c>
      <c r="D172" s="20">
        <v>627.97499999999991</v>
      </c>
      <c r="E172" s="20">
        <v>650.22499999999991</v>
      </c>
      <c r="F172" s="20">
        <v>677.37</v>
      </c>
      <c r="G172" s="20">
        <v>704.69499999999994</v>
      </c>
      <c r="H172" s="20">
        <v>736.90499999999997</v>
      </c>
      <c r="J172" s="66" t="s">
        <v>56</v>
      </c>
      <c r="K172" s="20">
        <v>605.82500000000005</v>
      </c>
      <c r="L172" s="20">
        <v>628.06500000000005</v>
      </c>
      <c r="M172" s="20">
        <v>650.30500000000006</v>
      </c>
      <c r="N172" s="20">
        <v>677.46</v>
      </c>
      <c r="O172" s="20">
        <v>704.77500000000009</v>
      </c>
      <c r="P172" s="20">
        <v>736.99500000000012</v>
      </c>
    </row>
    <row r="173" spans="2:16" ht="16" thickBot="1" x14ac:dyDescent="0.25">
      <c r="B173" s="37"/>
      <c r="C173" s="67"/>
      <c r="D173" s="67"/>
      <c r="E173" s="67"/>
      <c r="F173" s="67"/>
      <c r="G173" s="67"/>
      <c r="H173" s="68"/>
      <c r="J173" s="72"/>
      <c r="K173" s="67"/>
      <c r="L173" s="67"/>
      <c r="M173" s="67"/>
      <c r="N173" s="67"/>
      <c r="O173" s="67"/>
      <c r="P173" s="68"/>
    </row>
    <row r="177" spans="2:16" ht="16" thickBot="1" x14ac:dyDescent="0.25"/>
    <row r="178" spans="2:16" x14ac:dyDescent="0.2">
      <c r="B178" s="34" t="s">
        <v>1</v>
      </c>
      <c r="C178" s="49" t="s">
        <v>2</v>
      </c>
      <c r="D178" s="44"/>
      <c r="E178" s="45" t="s">
        <v>3</v>
      </c>
      <c r="F178" s="45" t="s">
        <v>4</v>
      </c>
      <c r="G178" s="46" t="s">
        <v>5</v>
      </c>
      <c r="H178" s="47"/>
      <c r="J178" s="48" t="s">
        <v>1</v>
      </c>
      <c r="K178" s="49" t="s">
        <v>2</v>
      </c>
      <c r="L178" s="44"/>
      <c r="M178" s="45" t="s">
        <v>3</v>
      </c>
      <c r="N178" s="45" t="s">
        <v>4</v>
      </c>
      <c r="O178" s="46" t="s">
        <v>5</v>
      </c>
      <c r="P178" s="47"/>
    </row>
    <row r="179" spans="2:16" x14ac:dyDescent="0.2">
      <c r="B179" s="35"/>
      <c r="C179" s="55" t="s">
        <v>6</v>
      </c>
      <c r="D179" s="50"/>
      <c r="E179" s="51" t="s">
        <v>7</v>
      </c>
      <c r="F179" s="52" t="s">
        <v>8</v>
      </c>
      <c r="G179" s="52"/>
      <c r="H179" s="53"/>
      <c r="J179" s="54"/>
      <c r="K179" s="55" t="s">
        <v>6</v>
      </c>
      <c r="L179" s="50"/>
      <c r="M179" s="51" t="s">
        <v>7</v>
      </c>
      <c r="N179" s="52" t="s">
        <v>8</v>
      </c>
      <c r="O179" s="52"/>
      <c r="P179" s="53"/>
    </row>
    <row r="180" spans="2:16" x14ac:dyDescent="0.2">
      <c r="B180" s="35"/>
      <c r="C180" s="55" t="s">
        <v>9</v>
      </c>
      <c r="D180" s="50"/>
      <c r="E180" s="51" t="s">
        <v>10</v>
      </c>
      <c r="F180" s="52" t="s">
        <v>11</v>
      </c>
      <c r="G180" s="52"/>
      <c r="H180" s="53"/>
      <c r="J180" s="54"/>
      <c r="K180" s="55" t="s">
        <v>9</v>
      </c>
      <c r="L180" s="50"/>
      <c r="M180" s="52" t="s">
        <v>10</v>
      </c>
      <c r="N180" s="51" t="s">
        <v>11</v>
      </c>
      <c r="O180" s="52"/>
      <c r="P180" s="53"/>
    </row>
    <row r="181" spans="2:16" ht="16" thickBot="1" x14ac:dyDescent="0.25">
      <c r="B181" s="7"/>
      <c r="H181" s="53"/>
      <c r="J181" s="56"/>
      <c r="P181" s="53"/>
    </row>
    <row r="182" spans="2:16" ht="21" thickBot="1" x14ac:dyDescent="0.25">
      <c r="B182" s="36" t="s">
        <v>12</v>
      </c>
      <c r="C182" s="57"/>
      <c r="D182" s="57"/>
      <c r="E182" s="57"/>
      <c r="F182" s="57"/>
      <c r="G182" s="57"/>
      <c r="H182" s="58"/>
      <c r="J182" s="59" t="s">
        <v>13</v>
      </c>
      <c r="K182" s="57"/>
      <c r="L182" s="57"/>
      <c r="M182" s="57"/>
      <c r="N182" s="57"/>
      <c r="O182" s="57"/>
      <c r="P182" s="58"/>
    </row>
    <row r="183" spans="2:16" ht="16" thickBot="1" x14ac:dyDescent="0.25">
      <c r="B183" s="40" t="s">
        <v>14</v>
      </c>
      <c r="C183" s="41" t="s">
        <v>15</v>
      </c>
      <c r="D183" s="41" t="s">
        <v>16</v>
      </c>
      <c r="E183" s="41" t="s">
        <v>17</v>
      </c>
      <c r="F183" s="41" t="s">
        <v>18</v>
      </c>
      <c r="G183" s="41" t="s">
        <v>19</v>
      </c>
      <c r="H183" s="41" t="s">
        <v>20</v>
      </c>
      <c r="J183" s="41" t="s">
        <v>14</v>
      </c>
      <c r="K183" s="41" t="s">
        <v>15</v>
      </c>
      <c r="L183" s="41" t="s">
        <v>16</v>
      </c>
      <c r="M183" s="41" t="s">
        <v>17</v>
      </c>
      <c r="N183" s="41" t="s">
        <v>18</v>
      </c>
      <c r="O183" s="41" t="s">
        <v>19</v>
      </c>
      <c r="P183" s="41" t="s">
        <v>20</v>
      </c>
    </row>
    <row r="184" spans="2:16" x14ac:dyDescent="0.2">
      <c r="B184" s="39" t="s">
        <v>21</v>
      </c>
      <c r="C184" s="60">
        <v>611.55999999999995</v>
      </c>
      <c r="D184" s="60">
        <v>620.16000000000008</v>
      </c>
      <c r="E184" s="60">
        <v>629.12000000000012</v>
      </c>
      <c r="F184" s="60">
        <v>638.05999999999995</v>
      </c>
      <c r="G184" s="60">
        <v>647.09999999999991</v>
      </c>
      <c r="H184" s="60">
        <v>656.09999999999991</v>
      </c>
      <c r="J184" s="61" t="s">
        <v>21</v>
      </c>
      <c r="K184" s="60">
        <v>611.47</v>
      </c>
      <c r="L184" s="60">
        <v>620.1400000000001</v>
      </c>
      <c r="M184" s="60">
        <v>629.09999999999991</v>
      </c>
      <c r="N184" s="60">
        <v>638.02</v>
      </c>
      <c r="O184" s="60">
        <v>647.08999999999992</v>
      </c>
      <c r="P184" s="60">
        <v>656.09999999999991</v>
      </c>
    </row>
    <row r="185" spans="2:16" x14ac:dyDescent="0.2">
      <c r="B185" s="15" t="s">
        <v>22</v>
      </c>
      <c r="C185" s="62">
        <v>404.74</v>
      </c>
      <c r="D185" s="62">
        <v>424.83</v>
      </c>
      <c r="E185" s="62">
        <v>445.06</v>
      </c>
      <c r="F185" s="62">
        <v>470.09</v>
      </c>
      <c r="G185" s="62">
        <v>495.43</v>
      </c>
      <c r="H185" s="62">
        <v>525.6099999999999</v>
      </c>
      <c r="J185" s="63" t="s">
        <v>22</v>
      </c>
      <c r="K185" s="62">
        <v>404.88</v>
      </c>
      <c r="L185" s="62">
        <v>424.86</v>
      </c>
      <c r="M185" s="62">
        <v>445.08</v>
      </c>
      <c r="N185" s="62">
        <v>470.15</v>
      </c>
      <c r="O185" s="62">
        <v>495.45</v>
      </c>
      <c r="P185" s="62">
        <v>525.6099999999999</v>
      </c>
    </row>
    <row r="186" spans="2:16" x14ac:dyDescent="0.2">
      <c r="B186" s="15" t="s">
        <v>23</v>
      </c>
      <c r="C186" s="62">
        <v>95</v>
      </c>
      <c r="D186" s="62">
        <v>100</v>
      </c>
      <c r="E186" s="62">
        <v>110</v>
      </c>
      <c r="F186" s="62">
        <v>120</v>
      </c>
      <c r="G186" s="62">
        <v>130</v>
      </c>
      <c r="H186" s="62">
        <v>140</v>
      </c>
      <c r="J186" s="63" t="s">
        <v>23</v>
      </c>
      <c r="K186" s="62">
        <v>95</v>
      </c>
      <c r="L186" s="62">
        <v>100</v>
      </c>
      <c r="M186" s="62">
        <v>110</v>
      </c>
      <c r="N186" s="62">
        <v>120</v>
      </c>
      <c r="O186" s="62">
        <v>130</v>
      </c>
      <c r="P186" s="62">
        <v>140</v>
      </c>
    </row>
    <row r="187" spans="2:16" s="30" customFormat="1" x14ac:dyDescent="0.2">
      <c r="B187" s="78" t="s">
        <v>24</v>
      </c>
      <c r="C187" s="11">
        <v>65.490000000000009</v>
      </c>
      <c r="D187" s="11">
        <v>65.460000000000008</v>
      </c>
      <c r="E187" s="11">
        <v>65.389999999999986</v>
      </c>
      <c r="F187" s="11">
        <v>65.319999999999993</v>
      </c>
      <c r="G187" s="11">
        <v>65.289999999999992</v>
      </c>
      <c r="H187" s="11">
        <v>65.25</v>
      </c>
      <c r="J187" s="78" t="s">
        <v>24</v>
      </c>
      <c r="K187" s="11">
        <v>65.509999999999991</v>
      </c>
      <c r="L187" s="11">
        <v>65.460000000000008</v>
      </c>
      <c r="M187" s="11">
        <v>65.389999999999986</v>
      </c>
      <c r="N187" s="22">
        <v>65.33</v>
      </c>
      <c r="O187" s="11">
        <v>65.289999999999992</v>
      </c>
      <c r="P187" s="11">
        <v>65.25</v>
      </c>
    </row>
    <row r="188" spans="2:16" x14ac:dyDescent="0.2">
      <c r="B188" s="15" t="s">
        <v>25</v>
      </c>
      <c r="C188" s="62">
        <v>344.64</v>
      </c>
      <c r="D188" s="62">
        <v>349.53999999999996</v>
      </c>
      <c r="E188" s="62">
        <v>349.35</v>
      </c>
      <c r="F188" s="62">
        <v>349.26</v>
      </c>
      <c r="G188" s="62">
        <v>349.05000000000007</v>
      </c>
      <c r="H188" s="62">
        <v>348.95000000000005</v>
      </c>
      <c r="J188" s="63" t="s">
        <v>25</v>
      </c>
      <c r="K188" s="62">
        <v>344.80000000000007</v>
      </c>
      <c r="L188" s="62">
        <v>349.57000000000005</v>
      </c>
      <c r="M188" s="62">
        <v>349.38</v>
      </c>
      <c r="N188" s="62">
        <v>349.33</v>
      </c>
      <c r="O188" s="62">
        <v>349.08000000000004</v>
      </c>
      <c r="P188" s="62">
        <v>348.95000000000005</v>
      </c>
    </row>
    <row r="189" spans="2:16" x14ac:dyDescent="0.2">
      <c r="B189" s="15" t="s">
        <v>26</v>
      </c>
      <c r="C189" s="62">
        <v>-31.86</v>
      </c>
      <c r="D189" s="62">
        <v>-26.96</v>
      </c>
      <c r="E189" s="62">
        <v>-27.15</v>
      </c>
      <c r="F189" s="62">
        <v>-27.24</v>
      </c>
      <c r="G189" s="62">
        <v>-27.450000000000003</v>
      </c>
      <c r="H189" s="62">
        <v>-27.550000000000004</v>
      </c>
      <c r="J189" s="63" t="s">
        <v>26</v>
      </c>
      <c r="K189" s="62">
        <v>-31.700000000000003</v>
      </c>
      <c r="L189" s="62">
        <v>-26.93</v>
      </c>
      <c r="M189" s="62">
        <v>-27.120000000000005</v>
      </c>
      <c r="N189" s="62">
        <v>-27.17</v>
      </c>
      <c r="O189" s="62">
        <v>-27.42</v>
      </c>
      <c r="P189" s="62">
        <v>-27.550000000000004</v>
      </c>
    </row>
    <row r="190" spans="2:16" x14ac:dyDescent="0.2">
      <c r="B190" s="15" t="s">
        <v>27</v>
      </c>
      <c r="C190" s="62">
        <v>125.495</v>
      </c>
      <c r="D190" s="62">
        <v>125.77500000000001</v>
      </c>
      <c r="E190" s="62">
        <v>126.25500000000001</v>
      </c>
      <c r="F190" s="62">
        <v>126.76</v>
      </c>
      <c r="G190" s="62">
        <v>127.01500000000001</v>
      </c>
      <c r="H190" s="62">
        <v>127.30500000000001</v>
      </c>
      <c r="J190" s="63" t="s">
        <v>27</v>
      </c>
      <c r="K190" s="62">
        <v>125.39500000000001</v>
      </c>
      <c r="L190" s="62">
        <v>125.76500000000001</v>
      </c>
      <c r="M190" s="62">
        <v>126.245</v>
      </c>
      <c r="N190" s="62">
        <v>126.72</v>
      </c>
      <c r="O190" s="62">
        <v>126.995</v>
      </c>
      <c r="P190" s="62">
        <v>127.30500000000001</v>
      </c>
    </row>
    <row r="191" spans="2:16" x14ac:dyDescent="0.2">
      <c r="B191" s="15" t="s">
        <v>28</v>
      </c>
      <c r="C191" s="62">
        <v>560</v>
      </c>
      <c r="D191" s="62">
        <v>570</v>
      </c>
      <c r="E191" s="62">
        <v>570</v>
      </c>
      <c r="F191" s="62">
        <v>570</v>
      </c>
      <c r="G191" s="62">
        <v>570</v>
      </c>
      <c r="H191" s="62">
        <v>570</v>
      </c>
      <c r="J191" s="63" t="s">
        <v>28</v>
      </c>
      <c r="K191" s="62">
        <v>560</v>
      </c>
      <c r="L191" s="62">
        <v>570</v>
      </c>
      <c r="M191" s="62">
        <v>570</v>
      </c>
      <c r="N191" s="62">
        <v>570</v>
      </c>
      <c r="O191" s="62">
        <v>570</v>
      </c>
      <c r="P191" s="62">
        <v>570</v>
      </c>
    </row>
    <row r="192" spans="2:16" x14ac:dyDescent="0.2">
      <c r="B192" s="15" t="s">
        <v>29</v>
      </c>
      <c r="C192" s="62">
        <v>42</v>
      </c>
      <c r="D192" s="62">
        <v>42</v>
      </c>
      <c r="E192" s="62">
        <v>42</v>
      </c>
      <c r="F192" s="62">
        <v>42</v>
      </c>
      <c r="G192" s="62">
        <v>42</v>
      </c>
      <c r="H192" s="62">
        <v>42</v>
      </c>
      <c r="J192" s="63" t="s">
        <v>29</v>
      </c>
      <c r="K192" s="62">
        <v>42</v>
      </c>
      <c r="L192" s="62">
        <v>42</v>
      </c>
      <c r="M192" s="62">
        <v>42</v>
      </c>
      <c r="N192" s="62">
        <v>42</v>
      </c>
      <c r="O192" s="62">
        <v>42</v>
      </c>
      <c r="P192" s="62">
        <v>42</v>
      </c>
    </row>
    <row r="193" spans="2:18" x14ac:dyDescent="0.2">
      <c r="B193" s="15" t="s">
        <v>30</v>
      </c>
      <c r="C193" s="62">
        <v>716.38499999999999</v>
      </c>
      <c r="D193" s="62">
        <v>742.7349999999999</v>
      </c>
      <c r="E193" s="62">
        <v>767.69499999999994</v>
      </c>
      <c r="F193" s="62">
        <v>797.41</v>
      </c>
      <c r="G193" s="62">
        <v>827.30499999999995</v>
      </c>
      <c r="H193" s="62">
        <v>861.9849999999999</v>
      </c>
      <c r="J193" s="63" t="s">
        <v>30</v>
      </c>
      <c r="K193" s="62">
        <v>716.38499999999999</v>
      </c>
      <c r="L193" s="62">
        <v>742.7349999999999</v>
      </c>
      <c r="M193" s="62">
        <v>767.69499999999994</v>
      </c>
      <c r="N193" s="62">
        <v>797.41</v>
      </c>
      <c r="O193" s="62">
        <v>827.30499999999995</v>
      </c>
      <c r="P193" s="62">
        <v>861.9849999999999</v>
      </c>
    </row>
    <row r="194" spans="2:18" x14ac:dyDescent="0.2">
      <c r="B194" s="15" t="s">
        <v>31</v>
      </c>
      <c r="C194" s="62">
        <v>433.22</v>
      </c>
      <c r="D194" s="62">
        <v>432.41</v>
      </c>
      <c r="E194" s="62">
        <v>432.41</v>
      </c>
      <c r="F194" s="62">
        <v>432.41</v>
      </c>
      <c r="G194" s="62">
        <v>432.41</v>
      </c>
      <c r="H194" s="62">
        <v>432.41</v>
      </c>
      <c r="J194" s="63" t="s">
        <v>31</v>
      </c>
      <c r="K194" s="62">
        <v>444.02</v>
      </c>
      <c r="L194" s="62">
        <v>443.26</v>
      </c>
      <c r="M194" s="62">
        <v>443.26</v>
      </c>
      <c r="N194" s="62">
        <v>443.26</v>
      </c>
      <c r="O194" s="62">
        <v>443.26</v>
      </c>
      <c r="P194" s="62">
        <v>443.26</v>
      </c>
    </row>
    <row r="195" spans="2:18" x14ac:dyDescent="0.2">
      <c r="B195" s="15" t="s">
        <v>32</v>
      </c>
      <c r="C195" s="62">
        <v>433.13499999999999</v>
      </c>
      <c r="D195" s="62">
        <v>432.47499999999997</v>
      </c>
      <c r="E195" s="62">
        <v>432.47499999999997</v>
      </c>
      <c r="F195" s="62">
        <v>432.33</v>
      </c>
      <c r="G195" s="62">
        <v>432.46499999999997</v>
      </c>
      <c r="H195" s="62">
        <v>432.46499999999997</v>
      </c>
      <c r="J195" s="63" t="s">
        <v>32</v>
      </c>
      <c r="K195" s="62">
        <v>442.86499999999995</v>
      </c>
      <c r="L195" s="62">
        <v>442.45499999999998</v>
      </c>
      <c r="M195" s="62">
        <v>442.44499999999999</v>
      </c>
      <c r="N195" s="62">
        <v>442.43</v>
      </c>
      <c r="O195" s="62">
        <v>442.42499999999995</v>
      </c>
      <c r="P195" s="62">
        <v>442.41499999999996</v>
      </c>
    </row>
    <row r="196" spans="2:18" x14ac:dyDescent="0.2">
      <c r="B196" s="15" t="s">
        <v>33</v>
      </c>
      <c r="C196" s="62">
        <v>1148.7600000000002</v>
      </c>
      <c r="D196" s="62">
        <v>1174.7000000000003</v>
      </c>
      <c r="E196" s="62">
        <v>1199.67</v>
      </c>
      <c r="F196" s="62">
        <v>1229.28</v>
      </c>
      <c r="G196" s="62">
        <v>1259.3000000000002</v>
      </c>
      <c r="H196" s="62">
        <v>1294</v>
      </c>
      <c r="J196" s="63" t="s">
        <v>33</v>
      </c>
      <c r="K196" s="62">
        <v>1158.5</v>
      </c>
      <c r="L196" s="62">
        <v>1184.6800000000003</v>
      </c>
      <c r="M196" s="62">
        <v>1209.6400000000003</v>
      </c>
      <c r="N196" s="62">
        <v>1239.3800000000001</v>
      </c>
      <c r="O196" s="62">
        <v>1269.2600000000002</v>
      </c>
      <c r="P196" s="62">
        <v>1303.9500000000003</v>
      </c>
    </row>
    <row r="197" spans="2:18" x14ac:dyDescent="0.2">
      <c r="B197" s="15" t="s">
        <v>34</v>
      </c>
      <c r="C197" s="62">
        <v>562.7650000000001</v>
      </c>
      <c r="D197" s="62">
        <v>584.875</v>
      </c>
      <c r="E197" s="62">
        <v>607.05500000000006</v>
      </c>
      <c r="F197" s="62">
        <v>634.28</v>
      </c>
      <c r="G197" s="62">
        <v>661.45499999999993</v>
      </c>
      <c r="H197" s="62">
        <v>693.64499999999998</v>
      </c>
      <c r="J197" s="63" t="s">
        <v>34</v>
      </c>
      <c r="K197" s="62">
        <v>562.73500000000013</v>
      </c>
      <c r="L197" s="62">
        <v>584.86500000000001</v>
      </c>
      <c r="M197" s="62">
        <v>607.05500000000006</v>
      </c>
      <c r="N197" s="62">
        <v>634.26</v>
      </c>
      <c r="O197" s="62">
        <v>661.44499999999994</v>
      </c>
      <c r="P197" s="62">
        <v>693.64499999999998</v>
      </c>
    </row>
    <row r="198" spans="2:18" x14ac:dyDescent="0.2">
      <c r="B198" s="15" t="s">
        <v>35</v>
      </c>
      <c r="C198" s="62">
        <f>C203+C188</f>
        <v>728.61999999999989</v>
      </c>
      <c r="D198" s="62">
        <f t="shared" ref="D198:H198" si="8">D203+D188</f>
        <v>764.53</v>
      </c>
      <c r="E198" s="62">
        <f t="shared" si="8"/>
        <v>767.42000000000007</v>
      </c>
      <c r="F198" s="62">
        <f t="shared" si="8"/>
        <v>766.65</v>
      </c>
      <c r="G198" s="62">
        <f t="shared" si="8"/>
        <v>774.85000000000014</v>
      </c>
      <c r="H198" s="62">
        <f t="shared" si="8"/>
        <v>779.59</v>
      </c>
      <c r="J198" s="63" t="s">
        <v>35</v>
      </c>
      <c r="K198" s="62">
        <f>K203+K188</f>
        <v>728.78</v>
      </c>
      <c r="L198" s="62">
        <f t="shared" ref="L198:P198" si="9">L203+L188</f>
        <v>764.56000000000006</v>
      </c>
      <c r="M198" s="62">
        <f t="shared" si="9"/>
        <v>767.45</v>
      </c>
      <c r="N198" s="62">
        <f t="shared" si="9"/>
        <v>766.73</v>
      </c>
      <c r="O198" s="62">
        <f t="shared" si="9"/>
        <v>774.88000000000011</v>
      </c>
      <c r="P198" s="62">
        <f t="shared" si="9"/>
        <v>779.59</v>
      </c>
      <c r="Q198" s="30"/>
    </row>
    <row r="199" spans="2:18" x14ac:dyDescent="0.2">
      <c r="B199" s="15" t="s">
        <v>36</v>
      </c>
      <c r="C199" s="62">
        <v>385</v>
      </c>
      <c r="D199" s="62">
        <v>385</v>
      </c>
      <c r="E199" s="62">
        <v>405</v>
      </c>
      <c r="F199" s="62">
        <v>425</v>
      </c>
      <c r="G199" s="62">
        <v>445</v>
      </c>
      <c r="H199" s="62">
        <v>465</v>
      </c>
      <c r="J199" s="63" t="s">
        <v>36</v>
      </c>
      <c r="K199" s="62">
        <v>385</v>
      </c>
      <c r="L199" s="62">
        <v>385</v>
      </c>
      <c r="M199" s="62">
        <v>405</v>
      </c>
      <c r="N199" s="62">
        <v>425</v>
      </c>
      <c r="O199" s="62">
        <v>445</v>
      </c>
      <c r="P199" s="62">
        <v>465</v>
      </c>
    </row>
    <row r="200" spans="2:18" s="30" customFormat="1" x14ac:dyDescent="0.2">
      <c r="B200" s="78" t="s">
        <v>37</v>
      </c>
      <c r="C200" s="11">
        <v>75.53</v>
      </c>
      <c r="D200" s="11">
        <v>75.539999999999992</v>
      </c>
      <c r="E200" s="11">
        <v>75.56</v>
      </c>
      <c r="F200" s="11">
        <v>75.569999999999993</v>
      </c>
      <c r="G200" s="11">
        <v>75.599999999999994</v>
      </c>
      <c r="H200" s="11">
        <v>75.62</v>
      </c>
      <c r="J200" s="78" t="s">
        <v>37</v>
      </c>
      <c r="K200" s="11">
        <v>75.539999999999992</v>
      </c>
      <c r="L200" s="11">
        <v>75.539999999999992</v>
      </c>
      <c r="M200" s="11">
        <v>75.569999999999993</v>
      </c>
      <c r="N200" s="11">
        <v>75.569999999999993</v>
      </c>
      <c r="O200" s="11">
        <v>75.599999999999994</v>
      </c>
      <c r="P200" s="11">
        <v>75.62</v>
      </c>
    </row>
    <row r="201" spans="2:18" x14ac:dyDescent="0.2">
      <c r="B201" s="15" t="s">
        <v>38</v>
      </c>
      <c r="C201" s="62">
        <v>200</v>
      </c>
      <c r="D201" s="62">
        <v>200</v>
      </c>
      <c r="E201" s="62">
        <v>220</v>
      </c>
      <c r="F201" s="62">
        <v>240</v>
      </c>
      <c r="G201" s="62">
        <v>260</v>
      </c>
      <c r="H201" s="62">
        <v>280</v>
      </c>
      <c r="J201" s="63" t="s">
        <v>38</v>
      </c>
      <c r="K201" s="62">
        <v>200</v>
      </c>
      <c r="L201" s="62">
        <v>200</v>
      </c>
      <c r="M201" s="62">
        <v>220</v>
      </c>
      <c r="N201" s="62">
        <v>240</v>
      </c>
      <c r="O201" s="62">
        <v>260</v>
      </c>
      <c r="P201" s="62">
        <v>280</v>
      </c>
    </row>
    <row r="202" spans="2:18" x14ac:dyDescent="0.2">
      <c r="B202" s="15" t="s">
        <v>39</v>
      </c>
      <c r="C202" s="62">
        <v>376.5</v>
      </c>
      <c r="D202" s="62">
        <v>376.5</v>
      </c>
      <c r="E202" s="62">
        <v>376.5</v>
      </c>
      <c r="F202" s="62">
        <v>376.5</v>
      </c>
      <c r="G202" s="62">
        <v>376.5</v>
      </c>
      <c r="H202" s="62">
        <v>376.5</v>
      </c>
      <c r="J202" s="63" t="s">
        <v>39</v>
      </c>
      <c r="K202" s="62">
        <v>376.5</v>
      </c>
      <c r="L202" s="62">
        <v>376.5</v>
      </c>
      <c r="M202" s="62">
        <v>376.5</v>
      </c>
      <c r="N202" s="62">
        <v>376.5</v>
      </c>
      <c r="O202" s="62">
        <v>376.5</v>
      </c>
      <c r="P202" s="62">
        <v>376.5</v>
      </c>
      <c r="R202" s="30"/>
    </row>
    <row r="203" spans="2:18" x14ac:dyDescent="0.2">
      <c r="B203" s="15" t="s">
        <v>40</v>
      </c>
      <c r="C203" s="62">
        <v>383.97999999999996</v>
      </c>
      <c r="D203" s="62">
        <v>414.99</v>
      </c>
      <c r="E203" s="62">
        <v>418.07</v>
      </c>
      <c r="F203" s="62">
        <v>417.39</v>
      </c>
      <c r="G203" s="62">
        <v>425.8</v>
      </c>
      <c r="H203" s="62">
        <v>430.64</v>
      </c>
      <c r="J203" s="63" t="s">
        <v>40</v>
      </c>
      <c r="K203" s="62">
        <v>383.97999999999996</v>
      </c>
      <c r="L203" s="62">
        <v>414.99</v>
      </c>
      <c r="M203" s="62">
        <v>418.07</v>
      </c>
      <c r="N203" s="62">
        <v>417.4</v>
      </c>
      <c r="O203" s="62">
        <v>425.8</v>
      </c>
      <c r="P203" s="62">
        <v>430.64</v>
      </c>
      <c r="Q203" s="27"/>
      <c r="R203" s="27"/>
    </row>
    <row r="204" spans="2:18" x14ac:dyDescent="0.2">
      <c r="B204" s="15" t="s">
        <v>41</v>
      </c>
      <c r="C204" s="62">
        <v>780</v>
      </c>
      <c r="D204" s="62">
        <v>780</v>
      </c>
      <c r="E204" s="62">
        <v>780</v>
      </c>
      <c r="F204" s="62">
        <v>780</v>
      </c>
      <c r="G204" s="62">
        <v>780</v>
      </c>
      <c r="H204" s="62">
        <v>780</v>
      </c>
      <c r="J204" s="63" t="s">
        <v>41</v>
      </c>
      <c r="K204" s="62">
        <v>780</v>
      </c>
      <c r="L204" s="62">
        <v>780</v>
      </c>
      <c r="M204" s="62">
        <v>780</v>
      </c>
      <c r="N204" s="62">
        <v>780</v>
      </c>
      <c r="O204" s="62">
        <v>780</v>
      </c>
      <c r="P204" s="62">
        <v>780</v>
      </c>
    </row>
    <row r="205" spans="2:18" x14ac:dyDescent="0.2">
      <c r="B205" s="15" t="s">
        <v>43</v>
      </c>
      <c r="C205" s="62">
        <v>40</v>
      </c>
      <c r="D205" s="62">
        <v>40</v>
      </c>
      <c r="E205" s="62">
        <v>50</v>
      </c>
      <c r="F205" s="62">
        <v>50</v>
      </c>
      <c r="G205" s="62">
        <v>50</v>
      </c>
      <c r="H205" s="62">
        <v>50</v>
      </c>
      <c r="J205" s="63" t="s">
        <v>43</v>
      </c>
      <c r="K205" s="62">
        <v>40</v>
      </c>
      <c r="L205" s="62">
        <v>40</v>
      </c>
      <c r="M205" s="62">
        <v>50</v>
      </c>
      <c r="N205" s="62">
        <v>50</v>
      </c>
      <c r="O205" s="62">
        <v>50</v>
      </c>
      <c r="P205" s="62">
        <v>50</v>
      </c>
    </row>
    <row r="206" spans="2:18" x14ac:dyDescent="0.2">
      <c r="B206" s="15" t="s">
        <v>44</v>
      </c>
      <c r="C206" s="62">
        <v>165</v>
      </c>
      <c r="D206" s="62">
        <v>165</v>
      </c>
      <c r="E206" s="62">
        <v>170</v>
      </c>
      <c r="F206" s="62">
        <v>170</v>
      </c>
      <c r="G206" s="62">
        <v>170</v>
      </c>
      <c r="H206" s="62">
        <v>175</v>
      </c>
      <c r="J206" s="63" t="s">
        <v>44</v>
      </c>
      <c r="K206" s="62">
        <v>165</v>
      </c>
      <c r="L206" s="62">
        <v>165</v>
      </c>
      <c r="M206" s="62">
        <v>170</v>
      </c>
      <c r="N206" s="62">
        <v>170</v>
      </c>
      <c r="O206" s="62">
        <v>170</v>
      </c>
      <c r="P206" s="62">
        <v>175</v>
      </c>
    </row>
    <row r="207" spans="2:18" x14ac:dyDescent="0.2">
      <c r="B207" s="15" t="s">
        <v>45</v>
      </c>
      <c r="C207" s="62" t="s">
        <v>42</v>
      </c>
      <c r="D207" s="62" t="s">
        <v>42</v>
      </c>
      <c r="E207" s="62" t="s">
        <v>42</v>
      </c>
      <c r="F207" s="62" t="s">
        <v>42</v>
      </c>
      <c r="G207" s="62" t="s">
        <v>42</v>
      </c>
      <c r="H207" s="62" t="s">
        <v>42</v>
      </c>
      <c r="J207" s="63" t="s">
        <v>45</v>
      </c>
      <c r="K207" s="62" t="s">
        <v>42</v>
      </c>
      <c r="L207" s="62" t="s">
        <v>42</v>
      </c>
      <c r="M207" s="62" t="s">
        <v>42</v>
      </c>
      <c r="N207" s="62" t="s">
        <v>42</v>
      </c>
      <c r="O207" s="62" t="s">
        <v>42</v>
      </c>
      <c r="P207" s="62" t="s">
        <v>42</v>
      </c>
    </row>
    <row r="208" spans="2:18" x14ac:dyDescent="0.2">
      <c r="B208" s="15" t="s">
        <v>46</v>
      </c>
      <c r="C208" s="62">
        <v>1.5</v>
      </c>
      <c r="D208" s="62">
        <v>1.5</v>
      </c>
      <c r="E208" s="62">
        <v>1.5</v>
      </c>
      <c r="F208" s="62">
        <v>1.5</v>
      </c>
      <c r="G208" s="62">
        <v>1.5</v>
      </c>
      <c r="H208" s="62">
        <v>1.5</v>
      </c>
      <c r="J208" s="63" t="s">
        <v>46</v>
      </c>
      <c r="K208" s="62">
        <v>1.5</v>
      </c>
      <c r="L208" s="62">
        <v>1.5</v>
      </c>
      <c r="M208" s="62">
        <v>1.5</v>
      </c>
      <c r="N208" s="62">
        <v>1.5</v>
      </c>
      <c r="O208" s="62">
        <v>1.5</v>
      </c>
      <c r="P208" s="62">
        <v>1.5</v>
      </c>
      <c r="R208" s="31"/>
    </row>
    <row r="209" spans="2:17" x14ac:dyDescent="0.2">
      <c r="B209" s="15" t="s">
        <v>47</v>
      </c>
      <c r="C209" s="62">
        <v>711.59</v>
      </c>
      <c r="D209" s="62">
        <v>738.19</v>
      </c>
      <c r="E209" s="62">
        <v>763.16</v>
      </c>
      <c r="F209" s="62">
        <v>796.95</v>
      </c>
      <c r="G209" s="62">
        <v>822.89</v>
      </c>
      <c r="H209" s="62">
        <v>857.5</v>
      </c>
      <c r="J209" s="63" t="s">
        <v>47</v>
      </c>
      <c r="K209" s="62">
        <v>711.6</v>
      </c>
      <c r="L209" s="62">
        <v>738.19</v>
      </c>
      <c r="M209" s="62">
        <v>763.16</v>
      </c>
      <c r="N209" s="62">
        <v>796.95</v>
      </c>
      <c r="O209" s="62">
        <v>822.8</v>
      </c>
      <c r="P209" s="62">
        <v>857.5</v>
      </c>
      <c r="Q209" s="30"/>
    </row>
    <row r="210" spans="2:17" x14ac:dyDescent="0.2">
      <c r="B210" s="15" t="s">
        <v>61</v>
      </c>
      <c r="C210" s="62">
        <v>156.72999999999999</v>
      </c>
      <c r="D210" s="62">
        <v>156.6</v>
      </c>
      <c r="E210" s="62">
        <v>178.15</v>
      </c>
      <c r="F210" s="62">
        <v>194.38</v>
      </c>
      <c r="G210" s="62">
        <v>199.41</v>
      </c>
      <c r="H210" s="62">
        <v>210.02</v>
      </c>
      <c r="J210" s="63" t="s">
        <v>61</v>
      </c>
      <c r="K210" s="62">
        <v>156.59</v>
      </c>
      <c r="L210" s="62">
        <v>156.57</v>
      </c>
      <c r="M210" s="62">
        <v>178.12</v>
      </c>
      <c r="N210" s="62">
        <v>194.31</v>
      </c>
      <c r="O210" s="62">
        <v>199.38</v>
      </c>
      <c r="P210" s="62">
        <v>210.02</v>
      </c>
    </row>
    <row r="211" spans="2:17" x14ac:dyDescent="0.2">
      <c r="B211" s="15" t="s">
        <v>48</v>
      </c>
      <c r="C211" s="62">
        <v>152.31</v>
      </c>
      <c r="D211" s="62">
        <v>154.32</v>
      </c>
      <c r="E211" s="62">
        <v>156.29</v>
      </c>
      <c r="F211" s="62">
        <v>164.19</v>
      </c>
      <c r="G211" s="62">
        <v>160.30000000000001</v>
      </c>
      <c r="H211" s="62">
        <v>162.35</v>
      </c>
      <c r="J211" s="63" t="s">
        <v>48</v>
      </c>
      <c r="K211" s="62">
        <v>152.13999999999999</v>
      </c>
      <c r="L211" s="62">
        <v>154.29</v>
      </c>
      <c r="M211" s="62">
        <v>156.26</v>
      </c>
      <c r="N211" s="62">
        <v>164.11</v>
      </c>
      <c r="O211" s="62">
        <v>165.99499999999995</v>
      </c>
      <c r="P211" s="62">
        <v>162.33000000000001</v>
      </c>
    </row>
    <row r="212" spans="2:17" x14ac:dyDescent="0.2">
      <c r="B212" s="15"/>
      <c r="C212" s="62" t="s">
        <v>51</v>
      </c>
      <c r="D212" s="62" t="s">
        <v>52</v>
      </c>
      <c r="E212" s="62" t="s">
        <v>52</v>
      </c>
      <c r="F212" s="62" t="s">
        <v>52</v>
      </c>
      <c r="G212" s="62" t="s">
        <v>52</v>
      </c>
      <c r="H212" s="62" t="s">
        <v>52</v>
      </c>
      <c r="J212" s="63"/>
      <c r="K212" s="62" t="s">
        <v>51</v>
      </c>
      <c r="L212" s="62" t="s">
        <v>52</v>
      </c>
      <c r="M212" s="62" t="s">
        <v>52</v>
      </c>
      <c r="N212" s="62" t="s">
        <v>52</v>
      </c>
      <c r="O212" s="62" t="s">
        <v>52</v>
      </c>
      <c r="P212" s="62" t="s">
        <v>52</v>
      </c>
    </row>
    <row r="213" spans="2:17" x14ac:dyDescent="0.2">
      <c r="B213" s="15" t="s">
        <v>62</v>
      </c>
      <c r="C213" s="62">
        <v>144.24</v>
      </c>
      <c r="D213" s="62">
        <v>150</v>
      </c>
      <c r="E213" s="62">
        <v>150</v>
      </c>
      <c r="F213" s="62">
        <v>150</v>
      </c>
      <c r="G213" s="62">
        <v>150</v>
      </c>
      <c r="H213" s="62">
        <v>150</v>
      </c>
      <c r="J213" s="63" t="s">
        <v>62</v>
      </c>
      <c r="K213" s="62">
        <v>144.24</v>
      </c>
      <c r="L213" s="62">
        <v>150</v>
      </c>
      <c r="M213" s="62">
        <v>150</v>
      </c>
      <c r="N213" s="62">
        <v>150</v>
      </c>
      <c r="O213" s="62">
        <v>150</v>
      </c>
      <c r="P213" s="62">
        <v>150</v>
      </c>
    </row>
    <row r="214" spans="2:17" x14ac:dyDescent="0.2">
      <c r="B214" s="15" t="s">
        <v>54</v>
      </c>
      <c r="C214" s="62">
        <v>530</v>
      </c>
      <c r="D214" s="62">
        <v>538</v>
      </c>
      <c r="E214" s="62">
        <v>538</v>
      </c>
      <c r="F214" s="62">
        <v>538</v>
      </c>
      <c r="G214" s="62">
        <v>538</v>
      </c>
      <c r="H214" s="62">
        <v>538</v>
      </c>
      <c r="J214" s="63" t="s">
        <v>54</v>
      </c>
      <c r="K214" s="62">
        <v>530</v>
      </c>
      <c r="L214" s="62">
        <v>538</v>
      </c>
      <c r="M214" s="62">
        <v>538</v>
      </c>
      <c r="N214" s="62">
        <v>538</v>
      </c>
      <c r="O214" s="62">
        <v>538</v>
      </c>
      <c r="P214" s="62">
        <v>538</v>
      </c>
    </row>
    <row r="215" spans="2:17" x14ac:dyDescent="0.2">
      <c r="B215" s="38" t="s">
        <v>55</v>
      </c>
      <c r="C215" s="64">
        <v>485</v>
      </c>
      <c r="D215" s="64">
        <v>490</v>
      </c>
      <c r="E215" s="64">
        <v>490</v>
      </c>
      <c r="F215" s="64">
        <v>490</v>
      </c>
      <c r="G215" s="64">
        <v>490</v>
      </c>
      <c r="H215" s="64">
        <v>490</v>
      </c>
      <c r="J215" s="65" t="s">
        <v>55</v>
      </c>
      <c r="K215" s="64">
        <v>485</v>
      </c>
      <c r="L215" s="64">
        <v>490</v>
      </c>
      <c r="M215" s="64">
        <v>490</v>
      </c>
      <c r="N215" s="64">
        <v>490</v>
      </c>
      <c r="O215" s="64">
        <v>490</v>
      </c>
      <c r="P215" s="64">
        <v>490</v>
      </c>
    </row>
    <row r="216" spans="2:17" ht="16" thickBot="1" x14ac:dyDescent="0.25">
      <c r="B216" s="33" t="s">
        <v>56</v>
      </c>
      <c r="C216" s="20">
        <v>612.7650000000001</v>
      </c>
      <c r="D216" s="20">
        <v>634.875</v>
      </c>
      <c r="E216" s="20">
        <v>657.05500000000006</v>
      </c>
      <c r="F216" s="20">
        <v>684.28</v>
      </c>
      <c r="G216" s="20">
        <v>711.45499999999993</v>
      </c>
      <c r="H216" s="20">
        <v>743.64499999999998</v>
      </c>
      <c r="J216" s="66" t="s">
        <v>56</v>
      </c>
      <c r="K216" s="20">
        <v>612.73500000000013</v>
      </c>
      <c r="L216" s="20">
        <v>634.86500000000001</v>
      </c>
      <c r="M216" s="20">
        <v>657.05500000000006</v>
      </c>
      <c r="N216" s="20">
        <v>684.26</v>
      </c>
      <c r="O216" s="20">
        <v>711.44499999999994</v>
      </c>
      <c r="P216" s="20">
        <v>743.64499999999998</v>
      </c>
    </row>
    <row r="217" spans="2:17" ht="15" customHeight="1" thickBot="1" x14ac:dyDescent="0.25">
      <c r="B217" s="37"/>
      <c r="C217" s="67"/>
      <c r="D217" s="67"/>
      <c r="E217" s="67"/>
      <c r="F217" s="67"/>
      <c r="G217" s="67"/>
      <c r="H217" s="68"/>
      <c r="J217" s="74"/>
      <c r="K217" s="75"/>
      <c r="L217" s="75"/>
      <c r="M217" s="75"/>
      <c r="N217" s="75"/>
      <c r="O217" s="75"/>
      <c r="P217" s="76"/>
    </row>
    <row r="221" spans="2:17" ht="16" thickBot="1" x14ac:dyDescent="0.25"/>
    <row r="222" spans="2:17" x14ac:dyDescent="0.2">
      <c r="B222" s="34" t="s">
        <v>1</v>
      </c>
      <c r="C222" s="49" t="s">
        <v>2</v>
      </c>
      <c r="D222" s="44"/>
      <c r="E222" s="45" t="s">
        <v>3</v>
      </c>
      <c r="F222" s="45" t="s">
        <v>4</v>
      </c>
      <c r="G222" s="46" t="s">
        <v>5</v>
      </c>
      <c r="H222" s="47"/>
      <c r="J222" s="48" t="s">
        <v>1</v>
      </c>
      <c r="K222" s="49" t="s">
        <v>2</v>
      </c>
      <c r="L222" s="44"/>
      <c r="M222" s="45" t="s">
        <v>3</v>
      </c>
      <c r="N222" s="45" t="s">
        <v>4</v>
      </c>
      <c r="O222" s="46" t="s">
        <v>5</v>
      </c>
      <c r="P222" s="47"/>
    </row>
    <row r="223" spans="2:17" x14ac:dyDescent="0.2">
      <c r="B223" s="35"/>
      <c r="C223" s="55" t="s">
        <v>6</v>
      </c>
      <c r="D223" s="50"/>
      <c r="E223" s="52" t="s">
        <v>7</v>
      </c>
      <c r="F223" s="51" t="s">
        <v>8</v>
      </c>
      <c r="G223" s="52"/>
      <c r="H223" s="53"/>
      <c r="J223" s="54"/>
      <c r="K223" s="55" t="s">
        <v>6</v>
      </c>
      <c r="L223" s="50"/>
      <c r="M223" s="52" t="s">
        <v>7</v>
      </c>
      <c r="N223" s="51" t="s">
        <v>8</v>
      </c>
      <c r="O223" s="52"/>
      <c r="P223" s="53"/>
    </row>
    <row r="224" spans="2:17" x14ac:dyDescent="0.2">
      <c r="B224" s="35"/>
      <c r="C224" s="55" t="s">
        <v>9</v>
      </c>
      <c r="D224" s="50"/>
      <c r="E224" s="51" t="s">
        <v>10</v>
      </c>
      <c r="F224" s="52" t="s">
        <v>11</v>
      </c>
      <c r="G224" s="52"/>
      <c r="H224" s="53"/>
      <c r="J224" s="54"/>
      <c r="K224" s="55" t="s">
        <v>9</v>
      </c>
      <c r="L224" s="50"/>
      <c r="M224" s="52" t="s">
        <v>10</v>
      </c>
      <c r="N224" s="51" t="s">
        <v>11</v>
      </c>
      <c r="O224" s="52"/>
      <c r="P224" s="53"/>
    </row>
    <row r="225" spans="2:16" ht="16" thickBot="1" x14ac:dyDescent="0.25">
      <c r="B225" s="7"/>
      <c r="H225" s="53"/>
      <c r="J225" s="56"/>
      <c r="P225" s="53"/>
    </row>
    <row r="226" spans="2:16" ht="21" thickBot="1" x14ac:dyDescent="0.25">
      <c r="B226" s="36" t="s">
        <v>12</v>
      </c>
      <c r="C226" s="57"/>
      <c r="D226" s="57"/>
      <c r="E226" s="57"/>
      <c r="F226" s="57"/>
      <c r="G226" s="57"/>
      <c r="H226" s="58"/>
      <c r="J226" s="59" t="s">
        <v>13</v>
      </c>
      <c r="K226" s="57"/>
      <c r="L226" s="57"/>
      <c r="M226" s="57"/>
      <c r="N226" s="57"/>
      <c r="O226" s="57"/>
      <c r="P226" s="58"/>
    </row>
    <row r="227" spans="2:16" ht="16" thickBot="1" x14ac:dyDescent="0.25">
      <c r="B227" s="40" t="s">
        <v>14</v>
      </c>
      <c r="C227" s="41" t="s">
        <v>15</v>
      </c>
      <c r="D227" s="41" t="s">
        <v>16</v>
      </c>
      <c r="E227" s="41" t="s">
        <v>17</v>
      </c>
      <c r="F227" s="41" t="s">
        <v>18</v>
      </c>
      <c r="G227" s="41" t="s">
        <v>19</v>
      </c>
      <c r="H227" s="41" t="s">
        <v>20</v>
      </c>
      <c r="J227" s="41" t="s">
        <v>14</v>
      </c>
      <c r="K227" s="41" t="s">
        <v>15</v>
      </c>
      <c r="L227" s="41" t="s">
        <v>16</v>
      </c>
      <c r="M227" s="41" t="s">
        <v>17</v>
      </c>
      <c r="N227" s="41" t="s">
        <v>18</v>
      </c>
      <c r="O227" s="41" t="s">
        <v>19</v>
      </c>
      <c r="P227" s="41" t="s">
        <v>20</v>
      </c>
    </row>
    <row r="228" spans="2:16" x14ac:dyDescent="0.2">
      <c r="B228" s="39" t="s">
        <v>21</v>
      </c>
      <c r="C228" s="60">
        <v>608.05999999999995</v>
      </c>
      <c r="D228" s="60">
        <v>616.93000000000006</v>
      </c>
      <c r="E228" s="60">
        <v>625.80999999999995</v>
      </c>
      <c r="F228" s="60">
        <v>634.70000000000005</v>
      </c>
      <c r="G228" s="60">
        <v>643.59999999999991</v>
      </c>
      <c r="H228" s="60">
        <v>652.5</v>
      </c>
      <c r="J228" s="61" t="s">
        <v>21</v>
      </c>
      <c r="K228" s="60">
        <v>608.21</v>
      </c>
      <c r="L228" s="60">
        <v>617.18000000000006</v>
      </c>
      <c r="M228" s="60">
        <v>626.06999999999994</v>
      </c>
      <c r="N228" s="60">
        <v>634.95000000000005</v>
      </c>
      <c r="O228" s="60">
        <v>643.87000000000012</v>
      </c>
      <c r="P228" s="60">
        <v>652.78</v>
      </c>
    </row>
    <row r="229" spans="2:16" x14ac:dyDescent="0.2">
      <c r="B229" s="15" t="s">
        <v>22</v>
      </c>
      <c r="C229" s="62">
        <v>409.9</v>
      </c>
      <c r="D229" s="62">
        <v>429.43</v>
      </c>
      <c r="E229" s="62">
        <v>449.62</v>
      </c>
      <c r="F229" s="62">
        <v>474.61</v>
      </c>
      <c r="G229" s="62">
        <v>499.90999999999997</v>
      </c>
      <c r="H229" s="62">
        <v>530</v>
      </c>
      <c r="J229" s="63" t="s">
        <v>22</v>
      </c>
      <c r="K229" s="62">
        <v>409.68</v>
      </c>
      <c r="L229" s="62">
        <v>429.08</v>
      </c>
      <c r="M229" s="62">
        <v>449.27</v>
      </c>
      <c r="N229" s="62">
        <v>474.3</v>
      </c>
      <c r="O229" s="62">
        <v>499.56</v>
      </c>
      <c r="P229" s="62">
        <v>529.66000000000008</v>
      </c>
    </row>
    <row r="230" spans="2:16" x14ac:dyDescent="0.2">
      <c r="B230" s="15" t="s">
        <v>23</v>
      </c>
      <c r="C230" s="62">
        <v>95</v>
      </c>
      <c r="D230" s="62">
        <v>100</v>
      </c>
      <c r="E230" s="62">
        <v>110</v>
      </c>
      <c r="F230" s="62">
        <v>120</v>
      </c>
      <c r="G230" s="62">
        <v>130</v>
      </c>
      <c r="H230" s="62">
        <v>140</v>
      </c>
      <c r="J230" s="63" t="s">
        <v>23</v>
      </c>
      <c r="K230" s="62">
        <v>95</v>
      </c>
      <c r="L230" s="62">
        <v>100</v>
      </c>
      <c r="M230" s="62">
        <v>110</v>
      </c>
      <c r="N230" s="62">
        <v>120</v>
      </c>
      <c r="O230" s="62">
        <v>130</v>
      </c>
      <c r="P230" s="62">
        <v>140</v>
      </c>
    </row>
    <row r="231" spans="2:16" s="30" customFormat="1" x14ac:dyDescent="0.2">
      <c r="B231" s="78" t="s">
        <v>24</v>
      </c>
      <c r="C231" s="11">
        <v>65.97999999999999</v>
      </c>
      <c r="D231" s="11">
        <v>65.88</v>
      </c>
      <c r="E231" s="11">
        <v>65.81</v>
      </c>
      <c r="F231" s="11">
        <v>65.73</v>
      </c>
      <c r="G231" s="11">
        <v>65.69</v>
      </c>
      <c r="H231" s="11">
        <v>65.639999999999986</v>
      </c>
      <c r="J231" s="78" t="s">
        <v>24</v>
      </c>
      <c r="K231" s="11">
        <v>65.960000000000008</v>
      </c>
      <c r="L231" s="11">
        <v>65.849999999999994</v>
      </c>
      <c r="M231" s="11">
        <v>65.78</v>
      </c>
      <c r="N231" s="11">
        <v>65.7</v>
      </c>
      <c r="O231" s="11">
        <v>65.66</v>
      </c>
      <c r="P231" s="11">
        <v>65.609999999999985</v>
      </c>
    </row>
    <row r="232" spans="2:16" x14ac:dyDescent="0.2">
      <c r="B232" s="15" t="s">
        <v>25</v>
      </c>
      <c r="C232" s="62">
        <v>350.69000000000005</v>
      </c>
      <c r="D232" s="62">
        <v>355.05000000000007</v>
      </c>
      <c r="E232" s="62">
        <v>354.94000000000005</v>
      </c>
      <c r="F232" s="62">
        <v>354.92</v>
      </c>
      <c r="G232" s="62">
        <v>354.78999999999996</v>
      </c>
      <c r="H232" s="62">
        <v>354.75</v>
      </c>
      <c r="J232" s="63" t="s">
        <v>25</v>
      </c>
      <c r="K232" s="62">
        <v>350.44000000000005</v>
      </c>
      <c r="L232" s="62">
        <v>354.63</v>
      </c>
      <c r="M232" s="62">
        <v>354.51</v>
      </c>
      <c r="N232" s="62">
        <v>354.53</v>
      </c>
      <c r="O232" s="62">
        <v>354.34000000000003</v>
      </c>
      <c r="P232" s="62">
        <v>354.28999999999996</v>
      </c>
    </row>
    <row r="233" spans="2:16" x14ac:dyDescent="0.2">
      <c r="B233" s="15" t="s">
        <v>26</v>
      </c>
      <c r="C233" s="62">
        <v>-25.810000000000002</v>
      </c>
      <c r="D233" s="62">
        <v>-21.450000000000003</v>
      </c>
      <c r="E233" s="62">
        <v>-21.560000000000002</v>
      </c>
      <c r="F233" s="73">
        <v>-21.58</v>
      </c>
      <c r="G233" s="62">
        <v>-21.71</v>
      </c>
      <c r="H233" s="62">
        <v>-21.75</v>
      </c>
      <c r="J233" s="63" t="s">
        <v>26</v>
      </c>
      <c r="K233" s="62">
        <v>-26.060000000000002</v>
      </c>
      <c r="L233" s="62">
        <v>-21.870000000000005</v>
      </c>
      <c r="M233" s="62">
        <v>-21.990000000000002</v>
      </c>
      <c r="N233" s="62">
        <v>-21.97</v>
      </c>
      <c r="O233" s="62">
        <v>-22.160000000000004</v>
      </c>
      <c r="P233" s="62">
        <v>-22.21</v>
      </c>
    </row>
    <row r="234" spans="2:16" x14ac:dyDescent="0.2">
      <c r="B234" s="15" t="s">
        <v>27</v>
      </c>
      <c r="C234" s="62">
        <v>121.84500000000001</v>
      </c>
      <c r="D234" s="62">
        <v>122.56500000000001</v>
      </c>
      <c r="E234" s="62">
        <v>123.105</v>
      </c>
      <c r="F234" s="62">
        <v>123.68</v>
      </c>
      <c r="G234" s="62">
        <v>124.00500000000001</v>
      </c>
      <c r="H234" s="62">
        <v>124.38500000000001</v>
      </c>
      <c r="J234" s="63" t="s">
        <v>27</v>
      </c>
      <c r="K234" s="62">
        <v>121.995</v>
      </c>
      <c r="L234" s="62">
        <v>122.81500000000001</v>
      </c>
      <c r="M234" s="62">
        <v>123.34500000000001</v>
      </c>
      <c r="N234" s="62">
        <v>123.89</v>
      </c>
      <c r="O234" s="62">
        <v>124.23500000000001</v>
      </c>
      <c r="P234" s="62">
        <v>124.61500000000001</v>
      </c>
    </row>
    <row r="235" spans="2:16" x14ac:dyDescent="0.2">
      <c r="B235" s="15" t="s">
        <v>28</v>
      </c>
      <c r="C235" s="62">
        <v>560</v>
      </c>
      <c r="D235" s="62">
        <v>570</v>
      </c>
      <c r="E235" s="62">
        <v>570</v>
      </c>
      <c r="F235" s="62">
        <v>570</v>
      </c>
      <c r="G235" s="62">
        <v>570</v>
      </c>
      <c r="H235" s="62">
        <v>570</v>
      </c>
      <c r="J235" s="63" t="s">
        <v>28</v>
      </c>
      <c r="K235" s="62">
        <v>560</v>
      </c>
      <c r="L235" s="62">
        <v>570</v>
      </c>
      <c r="M235" s="62">
        <v>570</v>
      </c>
      <c r="N235" s="62">
        <v>570</v>
      </c>
      <c r="O235" s="62">
        <v>570</v>
      </c>
      <c r="P235" s="62">
        <v>570</v>
      </c>
    </row>
    <row r="236" spans="2:16" x14ac:dyDescent="0.2">
      <c r="B236" s="15" t="s">
        <v>29</v>
      </c>
      <c r="C236" s="62">
        <v>42</v>
      </c>
      <c r="D236" s="62">
        <v>42</v>
      </c>
      <c r="E236" s="62">
        <v>42</v>
      </c>
      <c r="F236" s="62">
        <v>42</v>
      </c>
      <c r="G236" s="62">
        <v>42</v>
      </c>
      <c r="H236" s="62">
        <v>42</v>
      </c>
      <c r="J236" s="63" t="s">
        <v>29</v>
      </c>
      <c r="K236" s="62">
        <v>42</v>
      </c>
      <c r="L236" s="62">
        <v>42</v>
      </c>
      <c r="M236" s="62">
        <v>42</v>
      </c>
      <c r="N236" s="62">
        <v>42</v>
      </c>
      <c r="O236" s="62">
        <v>42</v>
      </c>
      <c r="P236" s="62">
        <v>42</v>
      </c>
    </row>
    <row r="237" spans="2:16" x14ac:dyDescent="0.2">
      <c r="B237" s="15" t="s">
        <v>30</v>
      </c>
      <c r="C237" s="62">
        <v>716.38499999999999</v>
      </c>
      <c r="D237" s="62">
        <v>742.7349999999999</v>
      </c>
      <c r="E237" s="62">
        <v>767.69499999999994</v>
      </c>
      <c r="F237" s="62">
        <v>797.41</v>
      </c>
      <c r="G237" s="62">
        <v>827.30499999999995</v>
      </c>
      <c r="H237" s="62">
        <v>861.9849999999999</v>
      </c>
      <c r="J237" s="63" t="s">
        <v>30</v>
      </c>
      <c r="K237" s="62">
        <v>716.38499999999999</v>
      </c>
      <c r="L237" s="62">
        <v>742.7349999999999</v>
      </c>
      <c r="M237" s="62">
        <v>767.69499999999994</v>
      </c>
      <c r="N237" s="62">
        <v>797.41</v>
      </c>
      <c r="O237" s="62">
        <v>827.30499999999995</v>
      </c>
      <c r="P237" s="62">
        <v>861.9849999999999</v>
      </c>
    </row>
    <row r="238" spans="2:16" x14ac:dyDescent="0.2">
      <c r="B238" s="15" t="s">
        <v>31</v>
      </c>
      <c r="C238" s="62">
        <v>431.58</v>
      </c>
      <c r="D238" s="62">
        <v>430.89</v>
      </c>
      <c r="E238" s="62">
        <v>430.89</v>
      </c>
      <c r="F238" s="62">
        <v>430.89</v>
      </c>
      <c r="G238" s="62">
        <v>430.89</v>
      </c>
      <c r="H238" s="62">
        <v>430.89</v>
      </c>
      <c r="J238" s="63" t="s">
        <v>31</v>
      </c>
      <c r="K238" s="62">
        <v>442.52</v>
      </c>
      <c r="L238" s="62">
        <v>441.89</v>
      </c>
      <c r="M238" s="62">
        <v>441.89</v>
      </c>
      <c r="N238" s="62">
        <v>441.89</v>
      </c>
      <c r="O238" s="62">
        <v>441.89</v>
      </c>
      <c r="P238" s="62">
        <v>441.89</v>
      </c>
    </row>
    <row r="239" spans="2:16" x14ac:dyDescent="0.2">
      <c r="B239" s="15" t="s">
        <v>32</v>
      </c>
      <c r="C239" s="62">
        <v>431.685</v>
      </c>
      <c r="D239" s="62">
        <v>431.07499999999999</v>
      </c>
      <c r="E239" s="62">
        <v>431.065</v>
      </c>
      <c r="F239" s="62">
        <v>430.88</v>
      </c>
      <c r="G239" s="62">
        <v>431.065</v>
      </c>
      <c r="H239" s="62">
        <v>431.065</v>
      </c>
      <c r="J239" s="63" t="s">
        <v>32</v>
      </c>
      <c r="K239" s="62">
        <v>441.77499999999998</v>
      </c>
      <c r="L239" s="62">
        <v>441.39499999999998</v>
      </c>
      <c r="M239" s="62">
        <v>441.39499999999998</v>
      </c>
      <c r="N239" s="62">
        <v>441.35</v>
      </c>
      <c r="O239" s="62">
        <v>441.38499999999999</v>
      </c>
      <c r="P239" s="62">
        <v>441.375</v>
      </c>
    </row>
    <row r="240" spans="2:16" x14ac:dyDescent="0.2">
      <c r="B240" s="15" t="s">
        <v>33</v>
      </c>
      <c r="C240" s="62">
        <v>1147.58</v>
      </c>
      <c r="D240" s="62">
        <v>1173.5</v>
      </c>
      <c r="E240" s="62">
        <v>1198.46</v>
      </c>
      <c r="F240" s="62">
        <v>1228.01</v>
      </c>
      <c r="G240" s="62">
        <v>1258.0900000000001</v>
      </c>
      <c r="H240" s="62">
        <v>1292.79</v>
      </c>
      <c r="J240" s="63" t="s">
        <v>33</v>
      </c>
      <c r="K240" s="62">
        <v>1157.6500000000001</v>
      </c>
      <c r="L240" s="62">
        <v>1183.81</v>
      </c>
      <c r="M240" s="62">
        <v>1208.77</v>
      </c>
      <c r="N240" s="62">
        <v>1238.46</v>
      </c>
      <c r="O240" s="62">
        <v>1268.3900000000003</v>
      </c>
      <c r="P240" s="62">
        <v>1303.0900000000001</v>
      </c>
    </row>
    <row r="241" spans="2:16" x14ac:dyDescent="0.2">
      <c r="B241" s="15" t="s">
        <v>34</v>
      </c>
      <c r="C241" s="62">
        <v>561.59500000000003</v>
      </c>
      <c r="D241" s="62">
        <v>583.80500000000006</v>
      </c>
      <c r="E241" s="62">
        <v>605.97499999999991</v>
      </c>
      <c r="F241" s="62">
        <v>633.14</v>
      </c>
      <c r="G241" s="62">
        <v>660.32500000000005</v>
      </c>
      <c r="H241" s="62">
        <v>692.50500000000011</v>
      </c>
      <c r="J241" s="63" t="s">
        <v>34</v>
      </c>
      <c r="K241" s="62">
        <v>561.64499999999998</v>
      </c>
      <c r="L241" s="62">
        <v>583.88499999999999</v>
      </c>
      <c r="M241" s="62">
        <v>606.05500000000006</v>
      </c>
      <c r="N241" s="62">
        <v>633.21</v>
      </c>
      <c r="O241" s="62">
        <v>660.40499999999997</v>
      </c>
      <c r="P241" s="62">
        <v>692.59500000000003</v>
      </c>
    </row>
    <row r="242" spans="2:16" x14ac:dyDescent="0.2">
      <c r="B242" s="15" t="s">
        <v>35</v>
      </c>
      <c r="C242" s="62">
        <f>C247+C232</f>
        <v>734.67000000000007</v>
      </c>
      <c r="D242" s="62">
        <f t="shared" ref="D242:H242" si="10">D247+D232</f>
        <v>770.04000000000008</v>
      </c>
      <c r="E242" s="62">
        <f t="shared" si="10"/>
        <v>773.01</v>
      </c>
      <c r="F242" s="62">
        <f t="shared" si="10"/>
        <v>772.31</v>
      </c>
      <c r="G242" s="62">
        <f t="shared" si="10"/>
        <v>780.58999999999992</v>
      </c>
      <c r="H242" s="62">
        <f t="shared" si="10"/>
        <v>785.39</v>
      </c>
      <c r="J242" s="63" t="s">
        <v>35</v>
      </c>
      <c r="K242" s="62">
        <f>K247+K232</f>
        <v>734.42000000000007</v>
      </c>
      <c r="L242" s="62">
        <f t="shared" ref="L242:P242" si="11">L247+L232</f>
        <v>769.62</v>
      </c>
      <c r="M242" s="62">
        <f t="shared" si="11"/>
        <v>772.57999999999993</v>
      </c>
      <c r="N242" s="62">
        <f t="shared" si="11"/>
        <v>771.93</v>
      </c>
      <c r="O242" s="62">
        <f t="shared" si="11"/>
        <v>780.1400000000001</v>
      </c>
      <c r="P242" s="62">
        <f t="shared" si="11"/>
        <v>784.93</v>
      </c>
    </row>
    <row r="243" spans="2:16" x14ac:dyDescent="0.2">
      <c r="B243" s="15" t="s">
        <v>36</v>
      </c>
      <c r="C243" s="62">
        <v>385</v>
      </c>
      <c r="D243" s="62">
        <v>385</v>
      </c>
      <c r="E243" s="62">
        <v>405</v>
      </c>
      <c r="F243" s="62">
        <v>425</v>
      </c>
      <c r="G243" s="62">
        <v>445</v>
      </c>
      <c r="H243" s="62">
        <v>465</v>
      </c>
      <c r="J243" s="63" t="s">
        <v>36</v>
      </c>
      <c r="K243" s="62">
        <v>385</v>
      </c>
      <c r="L243" s="62">
        <v>385</v>
      </c>
      <c r="M243" s="62">
        <v>405</v>
      </c>
      <c r="N243" s="62">
        <v>425</v>
      </c>
      <c r="O243" s="62">
        <v>445</v>
      </c>
      <c r="P243" s="62">
        <v>465</v>
      </c>
    </row>
    <row r="244" spans="2:16" s="30" customFormat="1" x14ac:dyDescent="0.2">
      <c r="B244" s="78" t="s">
        <v>37</v>
      </c>
      <c r="C244" s="11">
        <v>76.009999999999991</v>
      </c>
      <c r="D244" s="11">
        <v>75.97</v>
      </c>
      <c r="E244" s="11">
        <v>75.97999999999999</v>
      </c>
      <c r="F244" s="11">
        <v>75.98</v>
      </c>
      <c r="G244" s="11">
        <v>76</v>
      </c>
      <c r="H244" s="11">
        <v>76.009999999999991</v>
      </c>
      <c r="J244" s="78" t="s">
        <v>37</v>
      </c>
      <c r="K244" s="11">
        <v>75.990000000000009</v>
      </c>
      <c r="L244" s="11">
        <v>75.930000000000007</v>
      </c>
      <c r="M244" s="11">
        <v>75.949999999999989</v>
      </c>
      <c r="N244" s="11">
        <v>75.95</v>
      </c>
      <c r="O244" s="11">
        <v>75.97</v>
      </c>
      <c r="P244" s="11">
        <v>75.97999999999999</v>
      </c>
    </row>
    <row r="245" spans="2:16" x14ac:dyDescent="0.2">
      <c r="B245" s="15" t="s">
        <v>38</v>
      </c>
      <c r="C245" s="62">
        <v>200</v>
      </c>
      <c r="D245" s="62">
        <v>200</v>
      </c>
      <c r="E245" s="62">
        <v>220</v>
      </c>
      <c r="F245" s="62">
        <v>240</v>
      </c>
      <c r="G245" s="62">
        <v>260</v>
      </c>
      <c r="H245" s="62">
        <v>280</v>
      </c>
      <c r="J245" s="63" t="s">
        <v>38</v>
      </c>
      <c r="K245" s="62">
        <v>200</v>
      </c>
      <c r="L245" s="62">
        <v>200</v>
      </c>
      <c r="M245" s="62">
        <v>220</v>
      </c>
      <c r="N245" s="62">
        <v>240</v>
      </c>
      <c r="O245" s="62">
        <v>260</v>
      </c>
      <c r="P245" s="62">
        <v>280</v>
      </c>
    </row>
    <row r="246" spans="2:16" x14ac:dyDescent="0.2">
      <c r="B246" s="15" t="s">
        <v>39</v>
      </c>
      <c r="C246" s="62">
        <v>376.5</v>
      </c>
      <c r="D246" s="62">
        <v>376.5</v>
      </c>
      <c r="E246" s="62">
        <v>376.5</v>
      </c>
      <c r="F246" s="62">
        <v>376.5</v>
      </c>
      <c r="G246" s="62">
        <v>376.5</v>
      </c>
      <c r="H246" s="62">
        <v>376.5</v>
      </c>
      <c r="J246" s="63" t="s">
        <v>39</v>
      </c>
      <c r="K246" s="62">
        <v>376.5</v>
      </c>
      <c r="L246" s="62">
        <v>376.5</v>
      </c>
      <c r="M246" s="62">
        <v>376.5</v>
      </c>
      <c r="N246" s="62">
        <v>376.5</v>
      </c>
      <c r="O246" s="62">
        <v>376.5</v>
      </c>
      <c r="P246" s="62">
        <v>376.5</v>
      </c>
    </row>
    <row r="247" spans="2:16" x14ac:dyDescent="0.2">
      <c r="B247" s="15" t="s">
        <v>40</v>
      </c>
      <c r="C247" s="62">
        <v>383.97999999999996</v>
      </c>
      <c r="D247" s="62">
        <v>414.99</v>
      </c>
      <c r="E247" s="62">
        <v>418.07</v>
      </c>
      <c r="F247" s="62">
        <v>417.39</v>
      </c>
      <c r="G247" s="62">
        <v>425.8</v>
      </c>
      <c r="H247" s="62">
        <v>430.64</v>
      </c>
      <c r="J247" s="63" t="s">
        <v>40</v>
      </c>
      <c r="K247" s="62">
        <v>383.97999999999996</v>
      </c>
      <c r="L247" s="62">
        <v>414.99</v>
      </c>
      <c r="M247" s="62">
        <v>418.07</v>
      </c>
      <c r="N247" s="62">
        <v>417.4</v>
      </c>
      <c r="O247" s="62">
        <v>425.8</v>
      </c>
      <c r="P247" s="62">
        <v>430.64</v>
      </c>
    </row>
    <row r="248" spans="2:16" x14ac:dyDescent="0.2">
      <c r="B248" s="15" t="s">
        <v>41</v>
      </c>
      <c r="C248" s="62">
        <v>780</v>
      </c>
      <c r="D248" s="62">
        <v>780</v>
      </c>
      <c r="E248" s="62">
        <v>780</v>
      </c>
      <c r="F248" s="62">
        <v>780</v>
      </c>
      <c r="G248" s="62">
        <v>780</v>
      </c>
      <c r="H248" s="62">
        <v>780</v>
      </c>
      <c r="J248" s="63" t="s">
        <v>41</v>
      </c>
      <c r="K248" s="62">
        <v>780</v>
      </c>
      <c r="L248" s="62">
        <v>780</v>
      </c>
      <c r="M248" s="62">
        <v>780</v>
      </c>
      <c r="N248" s="62">
        <v>780</v>
      </c>
      <c r="O248" s="62">
        <v>780</v>
      </c>
      <c r="P248" s="62">
        <v>780</v>
      </c>
    </row>
    <row r="249" spans="2:16" x14ac:dyDescent="0.2">
      <c r="B249" s="15" t="s">
        <v>43</v>
      </c>
      <c r="C249" s="62">
        <v>40</v>
      </c>
      <c r="D249" s="62">
        <v>40</v>
      </c>
      <c r="E249" s="62">
        <v>50</v>
      </c>
      <c r="F249" s="62">
        <v>50</v>
      </c>
      <c r="G249" s="62">
        <v>50</v>
      </c>
      <c r="H249" s="62">
        <v>50</v>
      </c>
      <c r="J249" s="63" t="s">
        <v>43</v>
      </c>
      <c r="K249" s="62">
        <v>40</v>
      </c>
      <c r="L249" s="62">
        <v>40</v>
      </c>
      <c r="M249" s="62">
        <v>50</v>
      </c>
      <c r="N249" s="62">
        <v>50</v>
      </c>
      <c r="O249" s="62">
        <v>50</v>
      </c>
      <c r="P249" s="62">
        <v>50</v>
      </c>
    </row>
    <row r="250" spans="2:16" x14ac:dyDescent="0.2">
      <c r="B250" s="15" t="s">
        <v>44</v>
      </c>
      <c r="C250" s="62">
        <v>165</v>
      </c>
      <c r="D250" s="62">
        <v>165</v>
      </c>
      <c r="E250" s="62">
        <v>170</v>
      </c>
      <c r="F250" s="62">
        <v>170</v>
      </c>
      <c r="G250" s="62">
        <v>170</v>
      </c>
      <c r="H250" s="62">
        <v>175</v>
      </c>
      <c r="J250" s="63" t="s">
        <v>44</v>
      </c>
      <c r="K250" s="62">
        <v>165</v>
      </c>
      <c r="L250" s="62">
        <v>165</v>
      </c>
      <c r="M250" s="62">
        <v>170</v>
      </c>
      <c r="N250" s="62">
        <v>170</v>
      </c>
      <c r="O250" s="62">
        <v>170</v>
      </c>
      <c r="P250" s="62">
        <v>175</v>
      </c>
    </row>
    <row r="251" spans="2:16" x14ac:dyDescent="0.2">
      <c r="B251" s="15" t="s">
        <v>45</v>
      </c>
      <c r="C251" s="62" t="s">
        <v>42</v>
      </c>
      <c r="D251" s="62" t="s">
        <v>42</v>
      </c>
      <c r="E251" s="62" t="s">
        <v>42</v>
      </c>
      <c r="F251" s="62" t="s">
        <v>42</v>
      </c>
      <c r="G251" s="62" t="s">
        <v>42</v>
      </c>
      <c r="H251" s="62" t="s">
        <v>42</v>
      </c>
      <c r="J251" s="63" t="s">
        <v>45</v>
      </c>
      <c r="K251" s="62" t="s">
        <v>42</v>
      </c>
      <c r="L251" s="62" t="s">
        <v>42</v>
      </c>
      <c r="M251" s="62" t="s">
        <v>42</v>
      </c>
      <c r="N251" s="62" t="s">
        <v>42</v>
      </c>
      <c r="O251" s="62" t="s">
        <v>42</v>
      </c>
      <c r="P251" s="62" t="s">
        <v>42</v>
      </c>
    </row>
    <row r="252" spans="2:16" x14ac:dyDescent="0.2">
      <c r="B252" s="15" t="s">
        <v>46</v>
      </c>
      <c r="C252" s="62">
        <v>1.5</v>
      </c>
      <c r="D252" s="62">
        <v>1.5</v>
      </c>
      <c r="E252" s="62">
        <v>1.5</v>
      </c>
      <c r="F252" s="62">
        <v>1.5</v>
      </c>
      <c r="G252" s="62">
        <v>1.5</v>
      </c>
      <c r="H252" s="62">
        <v>1.5</v>
      </c>
      <c r="J252" s="63" t="s">
        <v>46</v>
      </c>
      <c r="K252" s="62">
        <v>1.5</v>
      </c>
      <c r="L252" s="62">
        <v>1.5</v>
      </c>
      <c r="M252" s="62">
        <v>1.5</v>
      </c>
      <c r="N252" s="62">
        <v>1.5</v>
      </c>
      <c r="O252" s="62">
        <v>1.5</v>
      </c>
      <c r="P252" s="62">
        <v>1.5</v>
      </c>
    </row>
    <row r="253" spans="2:16" x14ac:dyDescent="0.2">
      <c r="B253" s="15" t="s">
        <v>47</v>
      </c>
      <c r="C253" s="62">
        <v>711.86</v>
      </c>
      <c r="D253" s="62">
        <v>738.8</v>
      </c>
      <c r="E253" s="62">
        <v>763.36</v>
      </c>
      <c r="F253" s="62">
        <v>797.12</v>
      </c>
      <c r="G253" s="62">
        <v>822.99</v>
      </c>
      <c r="H253" s="62">
        <v>857.69</v>
      </c>
      <c r="J253" s="63" t="s">
        <v>47</v>
      </c>
      <c r="K253" s="62">
        <v>711.85</v>
      </c>
      <c r="L253" s="62">
        <v>738.38</v>
      </c>
      <c r="M253" s="62">
        <v>763.34</v>
      </c>
      <c r="N253" s="62">
        <v>797.11</v>
      </c>
      <c r="O253" s="62">
        <v>822.98</v>
      </c>
      <c r="P253" s="62">
        <v>857.68</v>
      </c>
    </row>
    <row r="254" spans="2:16" x14ac:dyDescent="0.2">
      <c r="B254" s="15" t="s">
        <v>61</v>
      </c>
      <c r="C254" s="62">
        <v>151.41</v>
      </c>
      <c r="D254" s="62">
        <v>151.91999999999999</v>
      </c>
      <c r="E254" s="62">
        <v>172.93</v>
      </c>
      <c r="F254" s="62">
        <v>189.01</v>
      </c>
      <c r="G254" s="62">
        <v>193.82</v>
      </c>
      <c r="H254" s="62">
        <v>204.31</v>
      </c>
      <c r="J254" s="63" t="s">
        <v>61</v>
      </c>
      <c r="K254" s="62">
        <v>151.63</v>
      </c>
      <c r="L254" s="62">
        <v>152.28</v>
      </c>
      <c r="M254" s="62">
        <v>173.33</v>
      </c>
      <c r="N254" s="62">
        <v>189.38</v>
      </c>
      <c r="O254" s="62">
        <v>194.26</v>
      </c>
      <c r="P254" s="62">
        <v>204.76</v>
      </c>
    </row>
    <row r="255" spans="2:16" x14ac:dyDescent="0.2">
      <c r="B255" s="15" t="s">
        <v>48</v>
      </c>
      <c r="C255" s="62">
        <v>145.97999999999999</v>
      </c>
      <c r="D255" s="62">
        <v>148.65</v>
      </c>
      <c r="E255" s="62">
        <v>150.63</v>
      </c>
      <c r="F255" s="62">
        <v>158.52999999999997</v>
      </c>
      <c r="G255" s="62">
        <v>154.69999999999999</v>
      </c>
      <c r="H255" s="62">
        <v>156.78</v>
      </c>
      <c r="J255" s="63" t="s">
        <v>48</v>
      </c>
      <c r="K255" s="62">
        <v>146.24</v>
      </c>
      <c r="L255" s="62">
        <v>149.09</v>
      </c>
      <c r="M255" s="62">
        <v>151.07</v>
      </c>
      <c r="N255" s="62">
        <v>158.91000000000003</v>
      </c>
      <c r="O255" s="62">
        <v>160.84499999999997</v>
      </c>
      <c r="P255" s="62">
        <v>162.93499999999995</v>
      </c>
    </row>
    <row r="256" spans="2:16" x14ac:dyDescent="0.2">
      <c r="B256" s="15"/>
      <c r="C256" s="62" t="s">
        <v>51</v>
      </c>
      <c r="D256" s="62" t="s">
        <v>52</v>
      </c>
      <c r="E256" s="62" t="s">
        <v>52</v>
      </c>
      <c r="F256" s="62" t="s">
        <v>52</v>
      </c>
      <c r="G256" s="62" t="s">
        <v>52</v>
      </c>
      <c r="H256" s="62" t="s">
        <v>52</v>
      </c>
      <c r="J256" s="63"/>
      <c r="K256" s="62" t="s">
        <v>51</v>
      </c>
      <c r="L256" s="62" t="s">
        <v>52</v>
      </c>
      <c r="M256" s="62" t="s">
        <v>52</v>
      </c>
      <c r="N256" s="62" t="s">
        <v>52</v>
      </c>
      <c r="O256" s="62" t="s">
        <v>52</v>
      </c>
      <c r="P256" s="62" t="s">
        <v>52</v>
      </c>
    </row>
    <row r="257" spans="2:16" x14ac:dyDescent="0.2">
      <c r="B257" s="15" t="s">
        <v>62</v>
      </c>
      <c r="C257" s="62">
        <v>144.24</v>
      </c>
      <c r="D257" s="62">
        <v>150</v>
      </c>
      <c r="E257" s="62">
        <v>150</v>
      </c>
      <c r="F257" s="62">
        <v>150</v>
      </c>
      <c r="G257" s="62">
        <v>150</v>
      </c>
      <c r="H257" s="62">
        <v>150</v>
      </c>
      <c r="J257" s="63" t="s">
        <v>62</v>
      </c>
      <c r="K257" s="62">
        <v>144.24</v>
      </c>
      <c r="L257" s="62">
        <v>150</v>
      </c>
      <c r="M257" s="62">
        <v>150</v>
      </c>
      <c r="N257" s="62">
        <v>150</v>
      </c>
      <c r="O257" s="62">
        <v>150</v>
      </c>
      <c r="P257" s="62">
        <v>150</v>
      </c>
    </row>
    <row r="258" spans="2:16" x14ac:dyDescent="0.2">
      <c r="B258" s="15" t="s">
        <v>54</v>
      </c>
      <c r="C258" s="62">
        <v>530</v>
      </c>
      <c r="D258" s="62">
        <v>538</v>
      </c>
      <c r="E258" s="62">
        <v>538</v>
      </c>
      <c r="F258" s="62">
        <v>538</v>
      </c>
      <c r="G258" s="62">
        <v>538</v>
      </c>
      <c r="H258" s="62">
        <v>538</v>
      </c>
      <c r="J258" s="63" t="s">
        <v>54</v>
      </c>
      <c r="K258" s="62">
        <v>530</v>
      </c>
      <c r="L258" s="62">
        <v>538</v>
      </c>
      <c r="M258" s="62">
        <v>538</v>
      </c>
      <c r="N258" s="62">
        <v>538</v>
      </c>
      <c r="O258" s="62">
        <v>538</v>
      </c>
      <c r="P258" s="62">
        <v>538</v>
      </c>
    </row>
    <row r="259" spans="2:16" x14ac:dyDescent="0.2">
      <c r="B259" s="38" t="s">
        <v>55</v>
      </c>
      <c r="C259" s="64">
        <v>485</v>
      </c>
      <c r="D259" s="64">
        <v>490</v>
      </c>
      <c r="E259" s="64">
        <v>490</v>
      </c>
      <c r="F259" s="64">
        <v>490</v>
      </c>
      <c r="G259" s="64">
        <v>490</v>
      </c>
      <c r="H259" s="64">
        <v>490</v>
      </c>
      <c r="J259" s="65" t="s">
        <v>55</v>
      </c>
      <c r="K259" s="64">
        <v>485</v>
      </c>
      <c r="L259" s="64">
        <v>490</v>
      </c>
      <c r="M259" s="64">
        <v>490</v>
      </c>
      <c r="N259" s="64">
        <v>490</v>
      </c>
      <c r="O259" s="64">
        <v>490</v>
      </c>
      <c r="P259" s="64">
        <v>490</v>
      </c>
    </row>
    <row r="260" spans="2:16" ht="16" thickBot="1" x14ac:dyDescent="0.25">
      <c r="B260" s="33" t="s">
        <v>56</v>
      </c>
      <c r="C260" s="20">
        <v>611.59500000000003</v>
      </c>
      <c r="D260" s="20">
        <v>633.80500000000006</v>
      </c>
      <c r="E260" s="20">
        <v>655.97499999999991</v>
      </c>
      <c r="F260" s="20">
        <v>683.14</v>
      </c>
      <c r="G260" s="20">
        <v>710.32500000000005</v>
      </c>
      <c r="H260" s="20">
        <v>742.50500000000011</v>
      </c>
      <c r="J260" s="66" t="s">
        <v>56</v>
      </c>
      <c r="K260" s="20">
        <v>611.64499999999998</v>
      </c>
      <c r="L260" s="20">
        <v>633.88499999999999</v>
      </c>
      <c r="M260" s="20">
        <v>656.05500000000006</v>
      </c>
      <c r="N260" s="20">
        <v>683.21</v>
      </c>
      <c r="O260" s="20">
        <v>710.40499999999997</v>
      </c>
      <c r="P260" s="20">
        <v>742.59500000000003</v>
      </c>
    </row>
    <row r="261" spans="2:16" ht="16" thickBot="1" x14ac:dyDescent="0.25">
      <c r="B261" s="37"/>
      <c r="C261" s="67"/>
      <c r="D261" s="67"/>
      <c r="E261" s="67"/>
      <c r="F261" s="67"/>
      <c r="G261" s="67"/>
      <c r="H261" s="68"/>
      <c r="J261" s="72"/>
      <c r="K261" s="67"/>
      <c r="L261" s="67"/>
      <c r="M261" s="67"/>
      <c r="N261" s="67"/>
      <c r="O261" s="67"/>
      <c r="P261" s="68"/>
    </row>
    <row r="266" spans="2:16" x14ac:dyDescent="0.2">
      <c r="D266" s="77"/>
    </row>
    <row r="267" spans="2:16" x14ac:dyDescent="0.2">
      <c r="D267" s="77"/>
    </row>
    <row r="268" spans="2:16" x14ac:dyDescent="0.2">
      <c r="D268" s="77"/>
    </row>
    <row r="269" spans="2:16" x14ac:dyDescent="0.2">
      <c r="D269" s="77"/>
    </row>
    <row r="270" spans="2:16" x14ac:dyDescent="0.2">
      <c r="D270" s="77"/>
    </row>
    <row r="271" spans="2:16" x14ac:dyDescent="0.2">
      <c r="D271" s="77"/>
    </row>
    <row r="272" spans="2:16" x14ac:dyDescent="0.2">
      <c r="D272" s="77"/>
    </row>
    <row r="273" spans="4:4" x14ac:dyDescent="0.2">
      <c r="D273" s="77"/>
    </row>
    <row r="274" spans="4:4" x14ac:dyDescent="0.2">
      <c r="D274" s="77"/>
    </row>
    <row r="275" spans="4:4" x14ac:dyDescent="0.2">
      <c r="D275" s="77"/>
    </row>
    <row r="276" spans="4:4" x14ac:dyDescent="0.2">
      <c r="D276" s="77"/>
    </row>
    <row r="277" spans="4:4" x14ac:dyDescent="0.2">
      <c r="D277" s="77"/>
    </row>
    <row r="278" spans="4:4" x14ac:dyDescent="0.2">
      <c r="D278" s="77"/>
    </row>
    <row r="279" spans="4:4" x14ac:dyDescent="0.2">
      <c r="D279" s="77"/>
    </row>
    <row r="280" spans="4:4" x14ac:dyDescent="0.2">
      <c r="D280" s="77"/>
    </row>
    <row r="281" spans="4:4" x14ac:dyDescent="0.2">
      <c r="D281" s="77"/>
    </row>
    <row r="282" spans="4:4" x14ac:dyDescent="0.2">
      <c r="D282" s="77"/>
    </row>
    <row r="283" spans="4:4" x14ac:dyDescent="0.2">
      <c r="D283" s="77"/>
    </row>
    <row r="284" spans="4:4" x14ac:dyDescent="0.2">
      <c r="D284" s="77"/>
    </row>
    <row r="285" spans="4:4" x14ac:dyDescent="0.2">
      <c r="D285" s="77"/>
    </row>
    <row r="286" spans="4:4" x14ac:dyDescent="0.2">
      <c r="D286" s="77"/>
    </row>
    <row r="287" spans="4:4" x14ac:dyDescent="0.2">
      <c r="D287" s="77"/>
    </row>
    <row r="288" spans="4:4" x14ac:dyDescent="0.2">
      <c r="D288" s="77"/>
    </row>
    <row r="289" spans="4:4" x14ac:dyDescent="0.2">
      <c r="D289" s="77"/>
    </row>
    <row r="290" spans="4:4" x14ac:dyDescent="0.2">
      <c r="D290" s="77"/>
    </row>
    <row r="291" spans="4:4" x14ac:dyDescent="0.2">
      <c r="D291" s="77"/>
    </row>
    <row r="292" spans="4:4" x14ac:dyDescent="0.2">
      <c r="D292" s="77"/>
    </row>
    <row r="293" spans="4:4" x14ac:dyDescent="0.2">
      <c r="D293" s="77"/>
    </row>
    <row r="294" spans="4:4" x14ac:dyDescent="0.2">
      <c r="D294" s="77"/>
    </row>
    <row r="295" spans="4:4" x14ac:dyDescent="0.2">
      <c r="D295" s="77"/>
    </row>
  </sheetData>
  <pageMargins left="0.25" right="0.25" top="0.75" bottom="0.75" header="0.3" footer="0.3"/>
  <pageSetup paperSize="8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CB4D-CAAF-4C6A-A5AB-B653ECF67923}">
  <sheetPr>
    <pageSetUpPr fitToPage="1"/>
  </sheetPr>
  <dimension ref="B2:W303"/>
  <sheetViews>
    <sheetView topLeftCell="C58" zoomScaleNormal="100" workbookViewId="0">
      <selection activeCell="K74" sqref="K74:P74"/>
    </sheetView>
  </sheetViews>
  <sheetFormatPr baseColWidth="10" defaultColWidth="11.5" defaultRowHeight="15" x14ac:dyDescent="0.2"/>
  <cols>
    <col min="1" max="1" width="10.83203125" customWidth="1"/>
    <col min="2" max="2" width="38.5" customWidth="1"/>
    <col min="3" max="8" width="14.33203125" customWidth="1"/>
    <col min="10" max="10" width="38.5" customWidth="1"/>
    <col min="11" max="16" width="14.33203125" customWidth="1"/>
    <col min="18" max="20" width="12" bestFit="1" customWidth="1"/>
  </cols>
  <sheetData>
    <row r="2" spans="2:23" x14ac:dyDescent="0.2">
      <c r="B2" t="str">
        <f>'[2]P51-Overview_S4'!B2</f>
        <v>Fork (Required):</v>
      </c>
      <c r="C2" t="str">
        <f>'[2]P51-Overview_S4'!C2</f>
        <v>Rockshox Pike, Offset: 42mm, 561mm length -&gt; used for GEO-Evalutation: 42mm,560mm</v>
      </c>
      <c r="J2" t="s">
        <v>0</v>
      </c>
    </row>
    <row r="3" spans="2:23" x14ac:dyDescent="0.2">
      <c r="B3" t="str">
        <f>'[2]P51-Overview_S4'!B3</f>
        <v>Fork (Additional):</v>
      </c>
      <c r="C3" t="str">
        <f>'[2]P51-Overview_S4'!C3</f>
        <v>FOX 34, Offset: 44mm, 557mm length</v>
      </c>
      <c r="F3" t="s">
        <v>53</v>
      </c>
      <c r="G3">
        <v>160</v>
      </c>
      <c r="H3" t="s">
        <v>59</v>
      </c>
      <c r="I3">
        <v>557</v>
      </c>
    </row>
    <row r="4" spans="2:23" x14ac:dyDescent="0.2">
      <c r="B4" t="str">
        <f>'[2]P51-Overview_S4'!B4</f>
        <v>Tire type and Ø:</v>
      </c>
      <c r="C4" t="str">
        <f>'[2]P51-Overview_S4'!C4</f>
        <v>Specialized Eliminator Trail: FW 29x2.3" 753mm / RW 27.5x2.3" 715mm</v>
      </c>
    </row>
    <row r="5" spans="2:23" x14ac:dyDescent="0.2">
      <c r="B5" t="str">
        <f>'[2]P51-Overview_S4'!B5</f>
        <v>(Maxxis Tire drops BB-Height by ~5mm)</v>
      </c>
    </row>
    <row r="6" spans="2:23" x14ac:dyDescent="0.2">
      <c r="B6" t="str">
        <f>'[2]P51-Overview_S4'!B6</f>
        <v>Flip Chip Delta @ Horst Pivot:</v>
      </c>
      <c r="C6" t="str">
        <f>'[2]P51-Overview_S4'!C6</f>
        <v>8,21mm</v>
      </c>
    </row>
    <row r="8" spans="2:23" x14ac:dyDescent="0.2">
      <c r="B8" t="str">
        <f>'[2]P51-Overview_S4'!B8</f>
        <v>Related 2D-File: Agile# 0000140660 - - - Version 12</v>
      </c>
    </row>
    <row r="9" spans="2:23" ht="16" thickBot="1" x14ac:dyDescent="0.25"/>
    <row r="10" spans="2:23" x14ac:dyDescent="0.2">
      <c r="B10" s="81" t="s">
        <v>1</v>
      </c>
      <c r="C10" s="83" t="s">
        <v>2</v>
      </c>
      <c r="D10" s="84"/>
      <c r="E10" s="1" t="s">
        <v>3</v>
      </c>
      <c r="F10" s="2" t="s">
        <v>4</v>
      </c>
      <c r="G10" s="1" t="s">
        <v>5</v>
      </c>
      <c r="H10" s="3"/>
      <c r="J10" s="81" t="s">
        <v>1</v>
      </c>
      <c r="K10" s="83" t="s">
        <v>2</v>
      </c>
      <c r="L10" s="84"/>
      <c r="M10" s="1" t="s">
        <v>3</v>
      </c>
      <c r="N10" s="2" t="s">
        <v>4</v>
      </c>
      <c r="O10" s="1" t="s">
        <v>5</v>
      </c>
      <c r="P10" s="3"/>
    </row>
    <row r="11" spans="2:23" x14ac:dyDescent="0.2">
      <c r="B11" s="82"/>
      <c r="C11" s="85" t="s">
        <v>6</v>
      </c>
      <c r="D11" s="86"/>
      <c r="E11" s="4" t="s">
        <v>7</v>
      </c>
      <c r="F11" s="5" t="s">
        <v>8</v>
      </c>
      <c r="G11" s="5"/>
      <c r="H11" s="6"/>
      <c r="J11" s="82"/>
      <c r="K11" s="85" t="s">
        <v>6</v>
      </c>
      <c r="L11" s="86"/>
      <c r="M11" s="4" t="s">
        <v>7</v>
      </c>
      <c r="N11" s="5" t="s">
        <v>8</v>
      </c>
      <c r="O11" s="5"/>
      <c r="P11" s="6"/>
    </row>
    <row r="12" spans="2:23" x14ac:dyDescent="0.2">
      <c r="B12" s="82"/>
      <c r="C12" s="85" t="s">
        <v>9</v>
      </c>
      <c r="D12" s="86"/>
      <c r="E12" s="4" t="s">
        <v>10</v>
      </c>
      <c r="F12" s="5" t="s">
        <v>11</v>
      </c>
      <c r="G12" s="5"/>
      <c r="H12" s="6"/>
      <c r="J12" s="82"/>
      <c r="K12" s="85" t="s">
        <v>9</v>
      </c>
      <c r="L12" s="86"/>
      <c r="M12" s="5" t="s">
        <v>10</v>
      </c>
      <c r="N12" s="4" t="s">
        <v>11</v>
      </c>
      <c r="O12" s="5"/>
      <c r="P12" s="6"/>
    </row>
    <row r="13" spans="2:23" ht="16" thickBot="1" x14ac:dyDescent="0.25">
      <c r="B13" s="7"/>
      <c r="H13" s="6"/>
      <c r="J13" s="7"/>
      <c r="P13" s="6"/>
    </row>
    <row r="14" spans="2:23" ht="34.5" customHeight="1" thickBot="1" x14ac:dyDescent="0.25">
      <c r="B14" s="87" t="s">
        <v>12</v>
      </c>
      <c r="C14" s="88"/>
      <c r="D14" s="88"/>
      <c r="E14" s="88"/>
      <c r="F14" s="88"/>
      <c r="G14" s="88"/>
      <c r="H14" s="89"/>
      <c r="J14" s="87" t="s">
        <v>13</v>
      </c>
      <c r="K14" s="88"/>
      <c r="L14" s="88"/>
      <c r="M14" s="88"/>
      <c r="N14" s="88"/>
      <c r="O14" s="88"/>
      <c r="P14" s="89"/>
    </row>
    <row r="15" spans="2:23" x14ac:dyDescent="0.2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J15" s="8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R15" s="26"/>
      <c r="S15" s="26"/>
      <c r="T15" s="26"/>
      <c r="U15" s="26"/>
      <c r="V15" s="26"/>
      <c r="W15" s="26"/>
    </row>
    <row r="16" spans="2:23" x14ac:dyDescent="0.2">
      <c r="B16" s="10" t="s">
        <v>21</v>
      </c>
      <c r="C16" s="11">
        <v>605.17999999999995</v>
      </c>
      <c r="D16" s="11">
        <v>613.79999999999995</v>
      </c>
      <c r="E16" s="11">
        <v>622.79999999999995</v>
      </c>
      <c r="F16" s="11">
        <f>'[2]P51-S4_Detailed'!E15</f>
        <v>631.89</v>
      </c>
      <c r="G16" s="11">
        <v>641</v>
      </c>
      <c r="H16" s="11">
        <v>650</v>
      </c>
      <c r="J16" s="10" t="s">
        <v>21</v>
      </c>
      <c r="K16" s="11">
        <v>605.17999999999995</v>
      </c>
      <c r="L16" s="11">
        <v>613.79999999999995</v>
      </c>
      <c r="M16" s="11">
        <v>622.79999999999995</v>
      </c>
      <c r="N16" s="11">
        <f>'[2]P51-S4_Detailed'!E54</f>
        <v>631.9</v>
      </c>
      <c r="O16" s="11">
        <v>641</v>
      </c>
      <c r="P16" s="11">
        <v>650</v>
      </c>
      <c r="R16" s="27"/>
      <c r="S16" s="27"/>
      <c r="T16" s="27"/>
      <c r="U16" s="27"/>
      <c r="V16" s="27"/>
      <c r="W16" s="27"/>
    </row>
    <row r="17" spans="2:23" x14ac:dyDescent="0.2">
      <c r="B17" s="12" t="s">
        <v>22</v>
      </c>
      <c r="C17" s="11">
        <v>410</v>
      </c>
      <c r="D17" s="11">
        <v>430</v>
      </c>
      <c r="E17" s="11">
        <v>450</v>
      </c>
      <c r="F17" s="11">
        <f>'[2]P51-S4_Detailed'!E16</f>
        <v>475</v>
      </c>
      <c r="G17" s="11">
        <v>500</v>
      </c>
      <c r="H17" s="11">
        <v>530</v>
      </c>
      <c r="J17" s="12" t="s">
        <v>22</v>
      </c>
      <c r="K17" s="11">
        <v>410</v>
      </c>
      <c r="L17" s="11">
        <v>430</v>
      </c>
      <c r="M17" s="11">
        <v>450</v>
      </c>
      <c r="N17" s="11">
        <f>'[2]P51-S4_Detailed'!E55</f>
        <v>475</v>
      </c>
      <c r="O17" s="11">
        <v>500</v>
      </c>
      <c r="P17" s="11">
        <v>530</v>
      </c>
      <c r="R17" s="27"/>
      <c r="S17" s="27"/>
      <c r="T17" s="27"/>
      <c r="U17" s="27"/>
      <c r="V17" s="27"/>
      <c r="W17" s="27"/>
    </row>
    <row r="18" spans="2:23" x14ac:dyDescent="0.2">
      <c r="B18" s="13" t="s">
        <v>23</v>
      </c>
      <c r="C18" s="11">
        <v>95</v>
      </c>
      <c r="D18" s="11">
        <v>100</v>
      </c>
      <c r="E18" s="11">
        <v>110</v>
      </c>
      <c r="F18" s="11">
        <f>'[2]P51-S4_Detailed'!E17</f>
        <v>120</v>
      </c>
      <c r="G18" s="11">
        <v>130</v>
      </c>
      <c r="H18" s="11">
        <v>140</v>
      </c>
      <c r="J18" s="13" t="s">
        <v>23</v>
      </c>
      <c r="K18" s="11">
        <v>95</v>
      </c>
      <c r="L18" s="11">
        <v>100</v>
      </c>
      <c r="M18" s="11">
        <v>110</v>
      </c>
      <c r="N18" s="11">
        <f>'[2]P51-S4_Detailed'!E56</f>
        <v>120</v>
      </c>
      <c r="O18" s="11">
        <v>130</v>
      </c>
      <c r="P18" s="11">
        <v>140</v>
      </c>
      <c r="R18" s="27"/>
      <c r="S18" s="27"/>
      <c r="T18" s="27"/>
      <c r="U18" s="27"/>
      <c r="V18" s="27"/>
      <c r="W18" s="27"/>
    </row>
    <row r="19" spans="2:23" x14ac:dyDescent="0.2">
      <c r="B19" s="12" t="s">
        <v>24</v>
      </c>
      <c r="C19" s="11">
        <v>65</v>
      </c>
      <c r="D19" s="11">
        <v>65</v>
      </c>
      <c r="E19" s="11">
        <v>65</v>
      </c>
      <c r="F19" s="11">
        <f>'[2]P51-S4_Detailed'!E18</f>
        <v>65</v>
      </c>
      <c r="G19" s="11">
        <v>65</v>
      </c>
      <c r="H19" s="11">
        <v>65</v>
      </c>
      <c r="J19" s="12" t="s">
        <v>24</v>
      </c>
      <c r="K19" s="11">
        <v>65</v>
      </c>
      <c r="L19" s="11">
        <v>65</v>
      </c>
      <c r="M19" s="11">
        <v>65</v>
      </c>
      <c r="N19" s="11">
        <f>'[2]P51-S4_Detailed'!E57</f>
        <v>65</v>
      </c>
      <c r="O19" s="11">
        <v>65</v>
      </c>
      <c r="P19" s="11">
        <v>65</v>
      </c>
      <c r="R19" s="27"/>
      <c r="S19" s="27"/>
      <c r="T19" s="27"/>
      <c r="U19" s="27"/>
      <c r="V19" s="27"/>
      <c r="W19" s="27"/>
    </row>
    <row r="20" spans="2:23" x14ac:dyDescent="0.2">
      <c r="B20" s="14" t="s">
        <v>25</v>
      </c>
      <c r="C20" s="11">
        <v>339.5</v>
      </c>
      <c r="D20" s="11">
        <v>344.5</v>
      </c>
      <c r="E20" s="11">
        <v>344.5</v>
      </c>
      <c r="F20" s="11">
        <f>'[2]P51-S4_Detailed'!E19</f>
        <v>344.5</v>
      </c>
      <c r="G20" s="11">
        <v>344.5</v>
      </c>
      <c r="H20" s="11">
        <v>344.5</v>
      </c>
      <c r="J20" s="14" t="s">
        <v>25</v>
      </c>
      <c r="K20" s="11">
        <v>339.5</v>
      </c>
      <c r="L20" s="11">
        <v>344.5</v>
      </c>
      <c r="M20" s="11">
        <v>344.5</v>
      </c>
      <c r="N20" s="11">
        <f>'[2]P51-S4_Detailed'!E58</f>
        <v>344.5</v>
      </c>
      <c r="O20" s="11">
        <v>344.5</v>
      </c>
      <c r="P20" s="11">
        <v>344.5</v>
      </c>
      <c r="R20" s="27"/>
      <c r="S20" s="27"/>
      <c r="T20" s="27"/>
      <c r="U20" s="27"/>
      <c r="V20" s="27"/>
      <c r="W20" s="27"/>
    </row>
    <row r="21" spans="2:23" x14ac:dyDescent="0.2">
      <c r="B21" s="12" t="s">
        <v>26</v>
      </c>
      <c r="C21" s="11">
        <v>-18</v>
      </c>
      <c r="D21" s="11">
        <v>-32</v>
      </c>
      <c r="E21" s="11">
        <v>-32</v>
      </c>
      <c r="F21" s="11">
        <f>'[2]P51-S4_Detailed'!E20</f>
        <v>-32</v>
      </c>
      <c r="G21" s="11">
        <v>-32</v>
      </c>
      <c r="H21" s="11">
        <v>-32</v>
      </c>
      <c r="J21" s="12" t="s">
        <v>26</v>
      </c>
      <c r="K21" s="11">
        <v>-18</v>
      </c>
      <c r="L21" s="11">
        <v>-32</v>
      </c>
      <c r="M21" s="11">
        <v>-32</v>
      </c>
      <c r="N21" s="11">
        <f>'[2]P51-S4_Detailed'!E59</f>
        <v>-32</v>
      </c>
      <c r="O21" s="11">
        <v>-32</v>
      </c>
      <c r="P21" s="11">
        <v>-32</v>
      </c>
      <c r="R21" s="27"/>
      <c r="S21" s="27"/>
      <c r="T21" s="27"/>
      <c r="U21" s="27"/>
      <c r="V21" s="27"/>
      <c r="W21" s="27"/>
    </row>
    <row r="22" spans="2:23" x14ac:dyDescent="0.2">
      <c r="B22" s="14" t="s">
        <v>27</v>
      </c>
      <c r="C22" s="11">
        <v>129.19999999999999</v>
      </c>
      <c r="D22" s="11">
        <v>129.19999999999999</v>
      </c>
      <c r="E22" s="11">
        <v>129.19999999999999</v>
      </c>
      <c r="F22" s="11">
        <f>'[2]P51-S4_Detailed'!E21</f>
        <v>129.22296069893233</v>
      </c>
      <c r="G22" s="11">
        <v>129.19999999999999</v>
      </c>
      <c r="H22" s="11">
        <v>129.19999999999999</v>
      </c>
      <c r="J22" s="14" t="s">
        <v>27</v>
      </c>
      <c r="K22" s="11">
        <v>129.19999999999999</v>
      </c>
      <c r="L22" s="11">
        <v>129.19999999999999</v>
      </c>
      <c r="M22" s="11">
        <v>129.19999999999999</v>
      </c>
      <c r="N22" s="11">
        <f>'[2]P51-S4_Detailed'!E60</f>
        <v>129.22</v>
      </c>
      <c r="O22" s="11">
        <v>129.19999999999999</v>
      </c>
      <c r="P22" s="11">
        <v>129.19999999999999</v>
      </c>
      <c r="R22" s="27"/>
      <c r="S22" s="27"/>
      <c r="T22" s="27"/>
      <c r="U22" s="27"/>
      <c r="V22" s="27"/>
      <c r="W22" s="27"/>
    </row>
    <row r="23" spans="2:23" x14ac:dyDescent="0.2">
      <c r="B23" s="13" t="s">
        <v>28</v>
      </c>
      <c r="C23" s="11">
        <v>550</v>
      </c>
      <c r="D23" s="11">
        <v>560</v>
      </c>
      <c r="E23" s="11">
        <v>560</v>
      </c>
      <c r="F23" s="11">
        <f>'[2]P51-S4_Detailed'!E22</f>
        <v>560</v>
      </c>
      <c r="G23" s="11">
        <v>560</v>
      </c>
      <c r="H23" s="11">
        <v>560</v>
      </c>
      <c r="J23" s="13" t="s">
        <v>28</v>
      </c>
      <c r="K23" s="11">
        <v>560</v>
      </c>
      <c r="L23" s="11">
        <v>560</v>
      </c>
      <c r="M23" s="11">
        <v>560</v>
      </c>
      <c r="N23" s="11">
        <f>'[2]P51-S4_Detailed'!E61</f>
        <v>560</v>
      </c>
      <c r="O23" s="11">
        <v>560</v>
      </c>
      <c r="P23" s="11">
        <v>560</v>
      </c>
      <c r="R23" s="27"/>
      <c r="S23" s="27"/>
      <c r="T23" s="27"/>
      <c r="U23" s="27"/>
      <c r="V23" s="27"/>
      <c r="W23" s="27"/>
    </row>
    <row r="24" spans="2:23" x14ac:dyDescent="0.2">
      <c r="B24" s="13" t="s">
        <v>29</v>
      </c>
      <c r="C24" s="11">
        <v>44</v>
      </c>
      <c r="D24" s="11">
        <v>44</v>
      </c>
      <c r="E24" s="11">
        <v>44</v>
      </c>
      <c r="F24" s="11">
        <v>44</v>
      </c>
      <c r="G24" s="11">
        <v>44</v>
      </c>
      <c r="H24" s="11">
        <v>44</v>
      </c>
      <c r="J24" s="13" t="s">
        <v>29</v>
      </c>
      <c r="K24" s="11">
        <v>44</v>
      </c>
      <c r="L24" s="11">
        <v>44</v>
      </c>
      <c r="M24" s="11">
        <v>44</v>
      </c>
      <c r="N24" s="11">
        <v>44</v>
      </c>
      <c r="O24" s="11">
        <v>44</v>
      </c>
      <c r="P24" s="11">
        <v>44</v>
      </c>
      <c r="R24" s="27"/>
      <c r="S24" s="27"/>
      <c r="T24" s="27"/>
      <c r="U24" s="27"/>
      <c r="V24" s="27"/>
      <c r="W24" s="27"/>
    </row>
    <row r="25" spans="2:23" x14ac:dyDescent="0.2">
      <c r="B25" s="10" t="s">
        <v>30</v>
      </c>
      <c r="C25" s="11">
        <v>722.2</v>
      </c>
      <c r="D25" s="11">
        <v>748.3</v>
      </c>
      <c r="E25" s="11">
        <v>772.5</v>
      </c>
      <c r="F25" s="11">
        <f>'[2]P51-S4_Detailed'!E24</f>
        <v>801.72</v>
      </c>
      <c r="G25" s="11">
        <v>830.9</v>
      </c>
      <c r="H25" s="11">
        <v>865.1</v>
      </c>
      <c r="J25" s="10" t="s">
        <v>30</v>
      </c>
      <c r="K25" s="11">
        <v>722.2</v>
      </c>
      <c r="L25" s="11">
        <v>748.3</v>
      </c>
      <c r="M25" s="11">
        <v>772.5</v>
      </c>
      <c r="N25" s="11">
        <f>'[2]P51-S4_Detailed'!E63</f>
        <v>801.72</v>
      </c>
      <c r="O25" s="11">
        <v>830.9</v>
      </c>
      <c r="P25" s="11">
        <v>865.1</v>
      </c>
      <c r="R25" s="27"/>
      <c r="S25" s="27"/>
      <c r="T25" s="27"/>
      <c r="U25" s="27"/>
      <c r="V25" s="27"/>
      <c r="W25" s="27"/>
    </row>
    <row r="26" spans="2:23" x14ac:dyDescent="0.2">
      <c r="B26" s="13" t="s">
        <v>31</v>
      </c>
      <c r="C26" s="11">
        <v>433.22</v>
      </c>
      <c r="D26" s="11">
        <v>433.14</v>
      </c>
      <c r="E26" s="11">
        <v>433.1</v>
      </c>
      <c r="F26" s="11">
        <v>433.14</v>
      </c>
      <c r="G26" s="11">
        <v>433.14</v>
      </c>
      <c r="H26" s="11">
        <v>433.1</v>
      </c>
      <c r="J26" s="13" t="s">
        <v>31</v>
      </c>
      <c r="K26" s="11">
        <v>444.02</v>
      </c>
      <c r="L26" s="11">
        <v>442.3</v>
      </c>
      <c r="M26" s="11">
        <v>442.3</v>
      </c>
      <c r="N26" s="11">
        <f>'[2]P51-S4_Detailed'!E64</f>
        <v>442.26</v>
      </c>
      <c r="O26" s="11">
        <v>442.3</v>
      </c>
      <c r="P26" s="11">
        <v>442.3</v>
      </c>
      <c r="R26" s="27"/>
      <c r="S26" s="27"/>
      <c r="T26" s="27"/>
      <c r="U26" s="27"/>
      <c r="V26" s="27"/>
      <c r="W26" s="27"/>
    </row>
    <row r="27" spans="2:23" x14ac:dyDescent="0.2">
      <c r="B27" s="13" t="s">
        <v>32</v>
      </c>
      <c r="C27" s="11">
        <v>432.85</v>
      </c>
      <c r="D27" s="11">
        <v>432.2</v>
      </c>
      <c r="E27" s="11">
        <v>432.2</v>
      </c>
      <c r="F27" s="11">
        <v>432.2</v>
      </c>
      <c r="G27" s="11">
        <v>432.2</v>
      </c>
      <c r="H27" s="11">
        <v>432.2</v>
      </c>
      <c r="J27" s="13" t="s">
        <v>32</v>
      </c>
      <c r="K27" s="11">
        <v>442.49</v>
      </c>
      <c r="L27" s="11">
        <v>442.1</v>
      </c>
      <c r="M27" s="11">
        <v>442.1</v>
      </c>
      <c r="N27" s="11">
        <f>'[2]P51-S4_Detailed'!E65</f>
        <v>442.11</v>
      </c>
      <c r="O27" s="11">
        <v>442.1</v>
      </c>
      <c r="P27" s="11">
        <v>442.1</v>
      </c>
      <c r="R27" s="27"/>
      <c r="S27" s="27"/>
      <c r="T27" s="27"/>
      <c r="U27" s="27"/>
      <c r="V27" s="27"/>
      <c r="W27" s="27"/>
    </row>
    <row r="28" spans="2:23" x14ac:dyDescent="0.2">
      <c r="B28" s="10" t="s">
        <v>33</v>
      </c>
      <c r="C28" s="11">
        <v>1154.1300000000001</v>
      </c>
      <c r="D28" s="11">
        <f>D27+D41</f>
        <v>1179.83</v>
      </c>
      <c r="E28" s="11">
        <f>E27+E41</f>
        <v>1204.05</v>
      </c>
      <c r="F28" s="11">
        <f>F27+F41</f>
        <v>1233.28</v>
      </c>
      <c r="G28" s="11">
        <f>G27+G41</f>
        <v>1262.51</v>
      </c>
      <c r="H28" s="11">
        <f>H27+H41</f>
        <v>1296.73</v>
      </c>
      <c r="J28" s="10" t="s">
        <v>33</v>
      </c>
      <c r="K28" s="11">
        <v>1163.78</v>
      </c>
      <c r="L28" s="11">
        <f>L27+L41</f>
        <v>1189.73</v>
      </c>
      <c r="M28" s="11">
        <f>M27+M41</f>
        <v>1213.95</v>
      </c>
      <c r="N28" s="11">
        <f>'[2]P51-S4_Detailed'!E66</f>
        <v>1243.19</v>
      </c>
      <c r="O28" s="11">
        <f>O27+O41</f>
        <v>1272.4099999999999</v>
      </c>
      <c r="P28" s="11">
        <f>P27+P41</f>
        <v>1306.6300000000001</v>
      </c>
      <c r="R28" s="27"/>
      <c r="S28" s="27"/>
      <c r="T28" s="27"/>
      <c r="U28" s="27"/>
      <c r="V28" s="27"/>
      <c r="W28" s="27"/>
    </row>
    <row r="29" spans="2:23" x14ac:dyDescent="0.2">
      <c r="B29" s="10" t="s">
        <v>34</v>
      </c>
      <c r="C29" s="11">
        <v>558.65</v>
      </c>
      <c r="D29" s="11">
        <v>580.76</v>
      </c>
      <c r="E29" s="11">
        <v>602.98</v>
      </c>
      <c r="F29" s="11">
        <f>'[2]P51-S4_Detailed'!E28</f>
        <v>630.21</v>
      </c>
      <c r="G29" s="11">
        <v>657.44</v>
      </c>
      <c r="H29" s="11">
        <v>689.66</v>
      </c>
      <c r="J29" s="10" t="s">
        <v>34</v>
      </c>
      <c r="K29" s="11">
        <v>558.65</v>
      </c>
      <c r="L29" s="11">
        <v>580.76</v>
      </c>
      <c r="M29" s="11">
        <v>602.98</v>
      </c>
      <c r="N29" s="11">
        <f>'[2]P51-S4_Detailed'!E67</f>
        <v>630.21</v>
      </c>
      <c r="O29" s="11">
        <v>657.44</v>
      </c>
      <c r="P29" s="11">
        <v>689.66</v>
      </c>
      <c r="Q29">
        <v>759.67000000000007</v>
      </c>
      <c r="R29" s="27"/>
      <c r="S29" s="27"/>
      <c r="T29" s="27"/>
      <c r="U29" s="27"/>
      <c r="V29" s="27"/>
      <c r="W29" s="27"/>
    </row>
    <row r="30" spans="2:23" x14ac:dyDescent="0.2">
      <c r="B30" s="14" t="s">
        <v>35</v>
      </c>
      <c r="C30" s="11">
        <f t="shared" ref="C30:H30" si="0">C20+C35</f>
        <v>721.28</v>
      </c>
      <c r="D30" s="11">
        <f t="shared" si="0"/>
        <v>757.29</v>
      </c>
      <c r="E30" s="11">
        <f t="shared" si="0"/>
        <v>760.37</v>
      </c>
      <c r="F30" s="11">
        <f t="shared" si="0"/>
        <v>761.89</v>
      </c>
      <c r="G30" s="11">
        <f t="shared" si="0"/>
        <v>768.1</v>
      </c>
      <c r="H30" s="11">
        <f t="shared" si="0"/>
        <v>772.94</v>
      </c>
      <c r="J30" s="14" t="s">
        <v>35</v>
      </c>
      <c r="K30" s="11">
        <f>K20+K35</f>
        <v>721.28</v>
      </c>
      <c r="L30" s="11">
        <f>L20+L35</f>
        <v>757.29</v>
      </c>
      <c r="M30" s="11">
        <f>M20+M35</f>
        <v>760.37</v>
      </c>
      <c r="N30" s="11">
        <v>761.9</v>
      </c>
      <c r="O30" s="11">
        <f>O20+O35</f>
        <v>768.1</v>
      </c>
      <c r="P30" s="11">
        <f>P20+P35</f>
        <v>772.94</v>
      </c>
      <c r="R30" s="27"/>
      <c r="S30" s="27"/>
      <c r="T30" s="27"/>
      <c r="U30" s="27"/>
      <c r="V30" s="27"/>
      <c r="W30" s="27"/>
    </row>
    <row r="31" spans="2:23" x14ac:dyDescent="0.2">
      <c r="B31" s="13" t="s">
        <v>36</v>
      </c>
      <c r="C31" s="11">
        <v>385</v>
      </c>
      <c r="D31" s="11">
        <v>385</v>
      </c>
      <c r="E31" s="11">
        <v>405</v>
      </c>
      <c r="F31" s="11">
        <f>'[2]P51-S4_Detailed'!E31</f>
        <v>425</v>
      </c>
      <c r="G31" s="11">
        <v>445</v>
      </c>
      <c r="H31" s="11">
        <v>465</v>
      </c>
      <c r="J31" s="13" t="s">
        <v>36</v>
      </c>
      <c r="K31" s="11">
        <v>385</v>
      </c>
      <c r="L31" s="11">
        <v>385</v>
      </c>
      <c r="M31" s="11">
        <v>405</v>
      </c>
      <c r="N31" s="11">
        <f>'[2]P51-S4_Detailed'!E70</f>
        <v>425</v>
      </c>
      <c r="O31" s="11">
        <v>445</v>
      </c>
      <c r="P31" s="11">
        <v>465</v>
      </c>
      <c r="R31" s="27"/>
      <c r="S31" s="27"/>
      <c r="T31" s="27"/>
      <c r="U31" s="27"/>
      <c r="V31" s="27"/>
      <c r="W31" s="27"/>
    </row>
    <row r="32" spans="2:23" x14ac:dyDescent="0.2">
      <c r="B32" s="12" t="s">
        <v>37</v>
      </c>
      <c r="C32" s="11">
        <v>76.2</v>
      </c>
      <c r="D32" s="11">
        <v>76.2</v>
      </c>
      <c r="E32" s="11">
        <v>76.2</v>
      </c>
      <c r="F32" s="11">
        <f>'[2]P51-S4_Detailed'!E32</f>
        <v>76.2</v>
      </c>
      <c r="G32" s="11">
        <v>76.2</v>
      </c>
      <c r="H32" s="11">
        <v>76.2</v>
      </c>
      <c r="J32" s="12" t="s">
        <v>37</v>
      </c>
      <c r="K32" s="11">
        <v>76.2</v>
      </c>
      <c r="L32" s="11">
        <v>76.2</v>
      </c>
      <c r="M32" s="11">
        <v>76.2</v>
      </c>
      <c r="N32" s="11">
        <f>'[2]P51-S4_Detailed'!E71</f>
        <v>76.2</v>
      </c>
      <c r="O32" s="11">
        <v>76.2</v>
      </c>
      <c r="P32" s="11">
        <v>76.2</v>
      </c>
      <c r="R32" s="27"/>
      <c r="S32" s="27"/>
      <c r="T32" s="27"/>
      <c r="U32" s="27"/>
      <c r="V32" s="27"/>
      <c r="W32" s="27"/>
    </row>
    <row r="33" spans="2:23" x14ac:dyDescent="0.2">
      <c r="B33" s="15" t="s">
        <v>38</v>
      </c>
      <c r="C33" s="11">
        <v>200</v>
      </c>
      <c r="D33" s="11">
        <v>200</v>
      </c>
      <c r="E33" s="11">
        <v>220</v>
      </c>
      <c r="F33" s="11">
        <v>240</v>
      </c>
      <c r="G33" s="11">
        <v>260</v>
      </c>
      <c r="H33" s="11">
        <v>280</v>
      </c>
      <c r="J33" s="15" t="s">
        <v>38</v>
      </c>
      <c r="K33" s="11">
        <v>200</v>
      </c>
      <c r="L33" s="11">
        <v>200</v>
      </c>
      <c r="M33" s="11">
        <v>220</v>
      </c>
      <c r="N33" s="11">
        <v>240</v>
      </c>
      <c r="O33" s="11">
        <v>260</v>
      </c>
      <c r="P33" s="11">
        <v>280</v>
      </c>
      <c r="R33" s="27"/>
      <c r="S33" s="27"/>
      <c r="T33" s="27"/>
      <c r="U33" s="27"/>
      <c r="V33" s="27"/>
      <c r="W33" s="27"/>
    </row>
    <row r="34" spans="2:23" x14ac:dyDescent="0.2">
      <c r="B34" s="16" t="s">
        <v>39</v>
      </c>
      <c r="C34" s="11">
        <v>376.5</v>
      </c>
      <c r="D34" s="11">
        <v>376.5</v>
      </c>
      <c r="E34" s="11">
        <v>376.5</v>
      </c>
      <c r="F34" s="11">
        <v>376.5</v>
      </c>
      <c r="G34" s="11">
        <v>376.5</v>
      </c>
      <c r="H34" s="11">
        <v>376.5</v>
      </c>
      <c r="J34" s="16" t="s">
        <v>39</v>
      </c>
      <c r="K34" s="11">
        <v>376.5</v>
      </c>
      <c r="L34" s="11">
        <v>376.5</v>
      </c>
      <c r="M34" s="11">
        <v>376.5</v>
      </c>
      <c r="N34" s="11">
        <f>'[2]P51-S4_Detailed'!E73</f>
        <v>376.5</v>
      </c>
      <c r="O34" s="11">
        <v>376.5</v>
      </c>
      <c r="P34" s="11">
        <v>376.5</v>
      </c>
      <c r="Q34">
        <v>412.79</v>
      </c>
      <c r="R34" s="27"/>
      <c r="S34" s="27"/>
      <c r="T34" s="27"/>
      <c r="U34" s="27"/>
      <c r="V34" s="27"/>
      <c r="W34" s="27"/>
    </row>
    <row r="35" spans="2:23" x14ac:dyDescent="0.2">
      <c r="B35" s="13" t="s">
        <v>40</v>
      </c>
      <c r="C35" s="11">
        <v>381.78</v>
      </c>
      <c r="D35" s="11">
        <v>412.79</v>
      </c>
      <c r="E35" s="11">
        <v>415.87</v>
      </c>
      <c r="F35" s="11">
        <v>417.39</v>
      </c>
      <c r="G35" s="11">
        <v>423.6</v>
      </c>
      <c r="H35" s="11">
        <v>428.44</v>
      </c>
      <c r="J35" s="13" t="s">
        <v>40</v>
      </c>
      <c r="K35" s="11">
        <v>381.78</v>
      </c>
      <c r="L35" s="11">
        <v>412.79</v>
      </c>
      <c r="M35" s="11">
        <v>415.87</v>
      </c>
      <c r="N35" s="11">
        <v>417.4</v>
      </c>
      <c r="O35" s="11">
        <v>423.6</v>
      </c>
      <c r="P35" s="11">
        <v>428.44</v>
      </c>
      <c r="R35" s="27"/>
      <c r="S35" s="27"/>
      <c r="T35" s="27"/>
      <c r="U35" s="27"/>
      <c r="V35" s="27"/>
      <c r="W35" s="27"/>
    </row>
    <row r="36" spans="2:23" x14ac:dyDescent="0.2">
      <c r="B36" s="15" t="s">
        <v>41</v>
      </c>
      <c r="C36" s="11" t="s">
        <v>42</v>
      </c>
      <c r="D36" s="11" t="s">
        <v>42</v>
      </c>
      <c r="E36" s="11"/>
      <c r="F36" s="11"/>
      <c r="G36" s="11" t="s">
        <v>42</v>
      </c>
      <c r="H36" s="11" t="s">
        <v>42</v>
      </c>
      <c r="J36" s="15" t="s">
        <v>41</v>
      </c>
      <c r="K36" s="11" t="s">
        <v>42</v>
      </c>
      <c r="L36" s="11" t="s">
        <v>42</v>
      </c>
      <c r="M36" s="11"/>
      <c r="N36" s="11"/>
      <c r="O36" s="11" t="s">
        <v>42</v>
      </c>
      <c r="P36" s="11" t="s">
        <v>42</v>
      </c>
      <c r="R36" s="27"/>
      <c r="S36" s="27"/>
      <c r="T36" s="27"/>
      <c r="U36" s="27"/>
      <c r="V36" s="27"/>
      <c r="W36" s="27"/>
    </row>
    <row r="37" spans="2:23" x14ac:dyDescent="0.2">
      <c r="B37" s="15" t="s">
        <v>43</v>
      </c>
      <c r="C37" s="11">
        <v>50</v>
      </c>
      <c r="D37" s="11">
        <v>50</v>
      </c>
      <c r="E37" s="11">
        <v>50</v>
      </c>
      <c r="F37" s="11">
        <v>50</v>
      </c>
      <c r="G37" s="11">
        <v>50</v>
      </c>
      <c r="H37" s="11">
        <v>50</v>
      </c>
      <c r="J37" s="15" t="s">
        <v>43</v>
      </c>
      <c r="K37" s="11">
        <v>50</v>
      </c>
      <c r="L37" s="11">
        <v>50</v>
      </c>
      <c r="M37" s="11">
        <v>50</v>
      </c>
      <c r="N37" s="11">
        <f>'[2]P51-S4_Detailed'!E76</f>
        <v>50</v>
      </c>
      <c r="O37" s="11">
        <v>50</v>
      </c>
      <c r="P37" s="11">
        <v>50</v>
      </c>
      <c r="R37" s="27"/>
      <c r="S37" s="27"/>
      <c r="T37" s="27"/>
      <c r="U37" s="27"/>
      <c r="V37" s="27"/>
      <c r="W37" s="27"/>
    </row>
    <row r="38" spans="2:23" x14ac:dyDescent="0.2">
      <c r="B38" s="15" t="s">
        <v>44</v>
      </c>
      <c r="C38" s="11" t="s">
        <v>42</v>
      </c>
      <c r="D38" s="11" t="s">
        <v>42</v>
      </c>
      <c r="E38" s="11" t="s">
        <v>42</v>
      </c>
      <c r="F38" s="11" t="s">
        <v>42</v>
      </c>
      <c r="G38" s="11" t="s">
        <v>42</v>
      </c>
      <c r="H38" s="11" t="s">
        <v>42</v>
      </c>
      <c r="J38" s="15" t="s">
        <v>44</v>
      </c>
      <c r="K38" s="11" t="s">
        <v>42</v>
      </c>
      <c r="L38" s="11" t="s">
        <v>42</v>
      </c>
      <c r="M38" s="11" t="s">
        <v>42</v>
      </c>
      <c r="N38" s="11" t="str">
        <f>'[2]P51-S4_Detailed'!E77</f>
        <v/>
      </c>
      <c r="O38" s="11" t="s">
        <v>42</v>
      </c>
      <c r="P38" s="11" t="s">
        <v>42</v>
      </c>
      <c r="R38" s="27"/>
      <c r="S38" s="27"/>
      <c r="T38" s="27"/>
      <c r="U38" s="27"/>
      <c r="V38" s="27"/>
      <c r="W38" s="27"/>
    </row>
    <row r="39" spans="2:23" x14ac:dyDescent="0.2">
      <c r="B39" s="15" t="s">
        <v>45</v>
      </c>
      <c r="C39" s="11" t="s">
        <v>42</v>
      </c>
      <c r="D39" s="11" t="s">
        <v>42</v>
      </c>
      <c r="E39" s="11" t="s">
        <v>42</v>
      </c>
      <c r="F39" s="11" t="s">
        <v>42</v>
      </c>
      <c r="G39" s="11" t="s">
        <v>42</v>
      </c>
      <c r="H39" s="11" t="s">
        <v>42</v>
      </c>
      <c r="J39" s="15" t="s">
        <v>45</v>
      </c>
      <c r="K39" s="11" t="s">
        <v>42</v>
      </c>
      <c r="L39" s="11" t="s">
        <v>42</v>
      </c>
      <c r="M39" s="11" t="s">
        <v>42</v>
      </c>
      <c r="N39" s="11" t="str">
        <f>'[2]P51-S4_Detailed'!E78</f>
        <v/>
      </c>
      <c r="O39" s="11" t="s">
        <v>42</v>
      </c>
      <c r="P39" s="11" t="s">
        <v>42</v>
      </c>
      <c r="R39" s="27"/>
      <c r="S39" s="27"/>
      <c r="T39" s="27"/>
      <c r="U39" s="27"/>
      <c r="V39" s="27"/>
      <c r="W39" s="27"/>
    </row>
    <row r="40" spans="2:23" x14ac:dyDescent="0.2">
      <c r="B40" s="13" t="s">
        <v>46</v>
      </c>
      <c r="C40" s="11">
        <v>1.5</v>
      </c>
      <c r="D40" s="11">
        <v>1.5</v>
      </c>
      <c r="E40" s="11">
        <v>1.5</v>
      </c>
      <c r="F40" s="11">
        <v>1.5</v>
      </c>
      <c r="G40" s="11">
        <v>1.5</v>
      </c>
      <c r="H40" s="11">
        <v>1.5</v>
      </c>
      <c r="J40" s="13" t="s">
        <v>46</v>
      </c>
      <c r="K40" s="11">
        <v>1.5</v>
      </c>
      <c r="L40" s="11">
        <v>1.5</v>
      </c>
      <c r="M40" s="11">
        <v>1.5</v>
      </c>
      <c r="N40" s="11">
        <f>'[2]P51-S4_Detailed'!E79</f>
        <v>1.5</v>
      </c>
      <c r="O40" s="11">
        <v>1.5</v>
      </c>
      <c r="P40" s="11">
        <v>1.5</v>
      </c>
      <c r="R40" s="27"/>
      <c r="S40" s="27"/>
      <c r="T40" s="27"/>
      <c r="U40" s="27"/>
      <c r="V40" s="27"/>
      <c r="W40" s="27"/>
    </row>
    <row r="41" spans="2:23" x14ac:dyDescent="0.2">
      <c r="B41" s="10" t="s">
        <v>47</v>
      </c>
      <c r="C41" s="11">
        <v>721.29</v>
      </c>
      <c r="D41" s="11">
        <v>747.63</v>
      </c>
      <c r="E41" s="11">
        <v>771.85</v>
      </c>
      <c r="F41" s="11">
        <v>801.08</v>
      </c>
      <c r="G41" s="11">
        <v>830.31</v>
      </c>
      <c r="H41" s="11">
        <v>864.53</v>
      </c>
      <c r="J41" s="10" t="s">
        <v>47</v>
      </c>
      <c r="K41" s="11">
        <v>721.29</v>
      </c>
      <c r="L41" s="11">
        <v>747.63</v>
      </c>
      <c r="M41" s="11">
        <v>771.85</v>
      </c>
      <c r="N41" s="11">
        <v>801.1</v>
      </c>
      <c r="O41" s="11">
        <v>830.31</v>
      </c>
      <c r="P41" s="11">
        <v>864.53</v>
      </c>
      <c r="R41" s="27"/>
      <c r="S41" s="27"/>
      <c r="T41" s="27"/>
      <c r="U41" s="27"/>
      <c r="V41" s="27"/>
      <c r="W41" s="27"/>
    </row>
    <row r="42" spans="2:23" x14ac:dyDescent="0.2">
      <c r="B42" s="10" t="s">
        <v>48</v>
      </c>
      <c r="C42" s="11">
        <f t="shared" ref="C42:H42" si="1">TAN(RADIANS(90-C32))*C16</f>
        <v>148.64646511174314</v>
      </c>
      <c r="D42" s="11">
        <f t="shared" si="1"/>
        <v>150.76374018570996</v>
      </c>
      <c r="E42" s="11">
        <f t="shared" si="1"/>
        <v>152.97435221189338</v>
      </c>
      <c r="F42" s="11">
        <f t="shared" si="1"/>
        <v>155.20707035833865</v>
      </c>
      <c r="G42" s="11">
        <f t="shared" si="1"/>
        <v>157.44470097595322</v>
      </c>
      <c r="H42" s="11">
        <f t="shared" si="1"/>
        <v>159.65531300213664</v>
      </c>
      <c r="J42" s="10" t="s">
        <v>48</v>
      </c>
      <c r="K42" s="11">
        <f>TAN(RADIANS(90-K32))*K16</f>
        <v>148.64646511174314</v>
      </c>
      <c r="L42" s="11">
        <f>TAN(RADIANS(90-L32))*L16</f>
        <v>150.76374018570996</v>
      </c>
      <c r="M42" s="11">
        <f>TAN(RADIANS(90-M32))*M16</f>
        <v>152.97435221189338</v>
      </c>
      <c r="N42" s="11">
        <f>'[2]P51-S4_Detailed'!E81</f>
        <v>155.2095265939233</v>
      </c>
      <c r="O42" s="11">
        <f>TAN(RADIANS(90-O32))*O16</f>
        <v>157.44470097595322</v>
      </c>
      <c r="P42" s="11">
        <f>TAN(RADIANS(90-P32))*P16</f>
        <v>159.65531300213664</v>
      </c>
      <c r="R42" s="27"/>
      <c r="S42" s="27"/>
      <c r="T42" s="27"/>
      <c r="U42" s="27"/>
      <c r="V42" s="27"/>
      <c r="W42" s="27"/>
    </row>
    <row r="43" spans="2:23" x14ac:dyDescent="0.2">
      <c r="B43" s="10" t="s">
        <v>49</v>
      </c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J43" s="10" t="s">
        <v>49</v>
      </c>
      <c r="K43" s="11" t="s">
        <v>42</v>
      </c>
      <c r="L43" s="11" t="s">
        <v>42</v>
      </c>
      <c r="M43" s="11" t="s">
        <v>42</v>
      </c>
      <c r="N43" s="11" t="str">
        <f>'[2]P51-S4_Detailed'!E82</f>
        <v/>
      </c>
      <c r="O43" s="11" t="s">
        <v>42</v>
      </c>
      <c r="P43" s="11" t="s">
        <v>42</v>
      </c>
      <c r="R43" s="27"/>
      <c r="S43" s="27"/>
      <c r="T43" s="27"/>
      <c r="U43" s="27"/>
      <c r="V43" s="27"/>
      <c r="W43" s="27"/>
    </row>
    <row r="44" spans="2:23" x14ac:dyDescent="0.2">
      <c r="B44" s="15" t="s">
        <v>50</v>
      </c>
      <c r="C44" s="11" t="s">
        <v>51</v>
      </c>
      <c r="D44" s="11" t="s">
        <v>52</v>
      </c>
      <c r="E44" s="11" t="s">
        <v>52</v>
      </c>
      <c r="F44" s="11" t="s">
        <v>52</v>
      </c>
      <c r="G44" s="11" t="s">
        <v>52</v>
      </c>
      <c r="H44" s="11" t="s">
        <v>52</v>
      </c>
      <c r="J44" s="15"/>
      <c r="K44" s="11" t="s">
        <v>51</v>
      </c>
      <c r="L44" s="11" t="s">
        <v>52</v>
      </c>
      <c r="M44" s="11" t="s">
        <v>52</v>
      </c>
      <c r="N44" s="11" t="s">
        <v>52</v>
      </c>
      <c r="O44" s="11" t="s">
        <v>52</v>
      </c>
      <c r="P44" s="11" t="s">
        <v>52</v>
      </c>
      <c r="R44" s="27"/>
      <c r="S44" s="27"/>
      <c r="T44" s="27"/>
      <c r="U44" s="27"/>
      <c r="V44" s="27"/>
      <c r="W44" s="27"/>
    </row>
    <row r="45" spans="2:23" x14ac:dyDescent="0.2">
      <c r="B45" s="13" t="s">
        <v>53</v>
      </c>
      <c r="C45" s="11">
        <v>144.24</v>
      </c>
      <c r="D45" s="11">
        <v>150</v>
      </c>
      <c r="E45" s="11">
        <v>150</v>
      </c>
      <c r="F45" s="11">
        <v>150</v>
      </c>
      <c r="G45" s="11">
        <v>150</v>
      </c>
      <c r="H45" s="11">
        <v>150</v>
      </c>
      <c r="J45" s="13" t="s">
        <v>53</v>
      </c>
      <c r="K45" s="11">
        <v>144.24</v>
      </c>
      <c r="L45" s="11">
        <v>150</v>
      </c>
      <c r="M45" s="11">
        <v>150</v>
      </c>
      <c r="N45" s="11">
        <f>'[2]P51-S4_Detailed'!E84</f>
        <v>150</v>
      </c>
      <c r="O45" s="11">
        <v>150</v>
      </c>
      <c r="P45" s="11">
        <v>150</v>
      </c>
      <c r="R45" s="27"/>
      <c r="S45" s="27"/>
      <c r="T45" s="27"/>
      <c r="U45" s="27"/>
      <c r="V45" s="27"/>
      <c r="W45" s="27"/>
    </row>
    <row r="46" spans="2:23" x14ac:dyDescent="0.2">
      <c r="B46" s="10" t="s">
        <v>54</v>
      </c>
      <c r="C46" s="11">
        <f>$I$3-$G$3+$G$3*0.8</f>
        <v>525</v>
      </c>
      <c r="D46" s="11">
        <f t="shared" ref="D46:H46" si="2">$I$3-$G$3+$G$3*0.8</f>
        <v>525</v>
      </c>
      <c r="E46" s="11">
        <f t="shared" si="2"/>
        <v>525</v>
      </c>
      <c r="F46" s="11">
        <f t="shared" si="2"/>
        <v>525</v>
      </c>
      <c r="G46" s="11">
        <f t="shared" si="2"/>
        <v>525</v>
      </c>
      <c r="H46" s="11">
        <f t="shared" si="2"/>
        <v>525</v>
      </c>
      <c r="J46" s="10" t="s">
        <v>54</v>
      </c>
      <c r="K46" s="11">
        <f>C46</f>
        <v>525</v>
      </c>
      <c r="L46" s="11">
        <f t="shared" ref="L46:P47" si="3">D46</f>
        <v>525</v>
      </c>
      <c r="M46" s="11">
        <f t="shared" si="3"/>
        <v>525</v>
      </c>
      <c r="N46" s="11">
        <f t="shared" si="3"/>
        <v>525</v>
      </c>
      <c r="O46" s="11">
        <f t="shared" si="3"/>
        <v>525</v>
      </c>
      <c r="P46" s="11">
        <f t="shared" si="3"/>
        <v>525</v>
      </c>
      <c r="R46" s="27"/>
      <c r="S46" s="27"/>
      <c r="T46" s="27"/>
      <c r="U46" s="27"/>
      <c r="V46" s="27"/>
      <c r="W46" s="27"/>
    </row>
    <row r="47" spans="2:23" x14ac:dyDescent="0.2">
      <c r="B47" s="17" t="s">
        <v>55</v>
      </c>
      <c r="C47" s="18">
        <f>$I$3-$G$3+$G$3*0.5</f>
        <v>477</v>
      </c>
      <c r="D47" s="18">
        <f t="shared" ref="D47:H47" si="4">$I$3-$G$3+$G$3*0.5</f>
        <v>477</v>
      </c>
      <c r="E47" s="18">
        <f t="shared" si="4"/>
        <v>477</v>
      </c>
      <c r="F47" s="18">
        <f t="shared" si="4"/>
        <v>477</v>
      </c>
      <c r="G47" s="18">
        <f t="shared" si="4"/>
        <v>477</v>
      </c>
      <c r="H47" s="18">
        <f t="shared" si="4"/>
        <v>477</v>
      </c>
      <c r="J47" s="17" t="s">
        <v>55</v>
      </c>
      <c r="K47" s="11">
        <f>C47</f>
        <v>477</v>
      </c>
      <c r="L47" s="11">
        <f t="shared" si="3"/>
        <v>477</v>
      </c>
      <c r="M47" s="11">
        <f t="shared" si="3"/>
        <v>477</v>
      </c>
      <c r="N47" s="11">
        <f t="shared" si="3"/>
        <v>477</v>
      </c>
      <c r="O47" s="11">
        <f t="shared" si="3"/>
        <v>477</v>
      </c>
      <c r="P47" s="11">
        <f t="shared" si="3"/>
        <v>477</v>
      </c>
      <c r="R47" s="27"/>
      <c r="S47" s="27"/>
      <c r="T47" s="27"/>
      <c r="U47" s="27"/>
      <c r="V47" s="27"/>
      <c r="W47" s="27"/>
    </row>
    <row r="48" spans="2:23" ht="16" thickBot="1" x14ac:dyDescent="0.25">
      <c r="B48" s="19" t="s">
        <v>56</v>
      </c>
      <c r="C48" s="20">
        <f t="shared" ref="C48:H48" si="5">C29+C37</f>
        <v>608.65</v>
      </c>
      <c r="D48" s="20">
        <f t="shared" si="5"/>
        <v>630.76</v>
      </c>
      <c r="E48" s="20">
        <f t="shared" si="5"/>
        <v>652.98</v>
      </c>
      <c r="F48" s="20">
        <f t="shared" si="5"/>
        <v>680.21</v>
      </c>
      <c r="G48" s="20">
        <f t="shared" si="5"/>
        <v>707.44</v>
      </c>
      <c r="H48" s="20">
        <f t="shared" si="5"/>
        <v>739.66</v>
      </c>
      <c r="J48" s="19" t="s">
        <v>56</v>
      </c>
      <c r="K48" s="20">
        <f t="shared" ref="K48:P48" si="6">K29+K37</f>
        <v>608.65</v>
      </c>
      <c r="L48" s="20">
        <f t="shared" si="6"/>
        <v>630.76</v>
      </c>
      <c r="M48" s="20">
        <f t="shared" si="6"/>
        <v>652.98</v>
      </c>
      <c r="N48" s="20">
        <f t="shared" si="6"/>
        <v>680.21</v>
      </c>
      <c r="O48" s="20">
        <f t="shared" si="6"/>
        <v>707.44</v>
      </c>
      <c r="P48" s="20">
        <f t="shared" si="6"/>
        <v>739.66</v>
      </c>
      <c r="R48" s="28"/>
      <c r="S48" s="28"/>
      <c r="T48" s="28"/>
      <c r="U48" s="28"/>
      <c r="V48" s="28"/>
      <c r="W48" s="28"/>
    </row>
    <row r="49" spans="2:16" ht="34.5" customHeight="1" thickBot="1" x14ac:dyDescent="0.25">
      <c r="B49" s="90" t="s">
        <v>57</v>
      </c>
      <c r="C49" s="91"/>
      <c r="D49" s="91"/>
      <c r="E49" s="91"/>
      <c r="F49" s="91"/>
      <c r="G49" s="91"/>
      <c r="H49" s="92"/>
      <c r="J49" s="93" t="s">
        <v>57</v>
      </c>
      <c r="K49" s="94"/>
      <c r="L49" s="94"/>
      <c r="M49" s="94"/>
      <c r="N49" s="94"/>
      <c r="O49" s="94"/>
      <c r="P49" s="95"/>
    </row>
    <row r="53" spans="2:16" ht="16" thickBot="1" x14ac:dyDescent="0.25"/>
    <row r="54" spans="2:16" x14ac:dyDescent="0.2">
      <c r="B54" s="96" t="s">
        <v>1</v>
      </c>
      <c r="C54" s="83" t="s">
        <v>2</v>
      </c>
      <c r="D54" s="84"/>
      <c r="E54" s="1" t="s">
        <v>3</v>
      </c>
      <c r="F54" s="2" t="s">
        <v>4</v>
      </c>
      <c r="G54" s="1" t="s">
        <v>5</v>
      </c>
      <c r="H54" s="3"/>
      <c r="J54" s="96" t="s">
        <v>1</v>
      </c>
      <c r="K54" s="83" t="s">
        <v>2</v>
      </c>
      <c r="L54" s="84"/>
      <c r="M54" s="1" t="s">
        <v>3</v>
      </c>
      <c r="N54" s="2" t="s">
        <v>4</v>
      </c>
      <c r="O54" s="1" t="s">
        <v>5</v>
      </c>
      <c r="P54" s="3"/>
    </row>
    <row r="55" spans="2:16" x14ac:dyDescent="0.2">
      <c r="B55" s="97"/>
      <c r="C55" s="85" t="s">
        <v>6</v>
      </c>
      <c r="D55" s="86"/>
      <c r="E55" s="5" t="s">
        <v>7</v>
      </c>
      <c r="F55" s="4" t="s">
        <v>8</v>
      </c>
      <c r="G55" s="5"/>
      <c r="H55" s="6"/>
      <c r="J55" s="97"/>
      <c r="K55" s="85" t="s">
        <v>6</v>
      </c>
      <c r="L55" s="86"/>
      <c r="M55" s="5" t="s">
        <v>7</v>
      </c>
      <c r="N55" s="4" t="s">
        <v>8</v>
      </c>
      <c r="O55" s="5"/>
      <c r="P55" s="6"/>
    </row>
    <row r="56" spans="2:16" x14ac:dyDescent="0.2">
      <c r="B56" s="97"/>
      <c r="C56" s="85" t="s">
        <v>9</v>
      </c>
      <c r="D56" s="86"/>
      <c r="E56" s="4" t="s">
        <v>10</v>
      </c>
      <c r="F56" s="5" t="s">
        <v>11</v>
      </c>
      <c r="G56" s="5"/>
      <c r="H56" s="6"/>
      <c r="J56" s="97"/>
      <c r="K56" s="85" t="s">
        <v>9</v>
      </c>
      <c r="L56" s="86"/>
      <c r="M56" s="5" t="s">
        <v>10</v>
      </c>
      <c r="N56" s="4" t="s">
        <v>11</v>
      </c>
      <c r="O56" s="5"/>
      <c r="P56" s="6"/>
    </row>
    <row r="57" spans="2:16" ht="16" thickBot="1" x14ac:dyDescent="0.25">
      <c r="B57" s="7"/>
      <c r="H57" s="6"/>
      <c r="J57" s="7"/>
      <c r="P57" s="6"/>
    </row>
    <row r="58" spans="2:16" ht="21" thickBot="1" x14ac:dyDescent="0.25">
      <c r="B58" s="87" t="s">
        <v>12</v>
      </c>
      <c r="C58" s="88"/>
      <c r="D58" s="88"/>
      <c r="E58" s="88"/>
      <c r="F58" s="88"/>
      <c r="G58" s="88"/>
      <c r="H58" s="89"/>
      <c r="J58" s="87" t="s">
        <v>13</v>
      </c>
      <c r="K58" s="88"/>
      <c r="L58" s="88"/>
      <c r="M58" s="88"/>
      <c r="N58" s="88"/>
      <c r="O58" s="88"/>
      <c r="P58" s="89"/>
    </row>
    <row r="59" spans="2:16" x14ac:dyDescent="0.2">
      <c r="B59" s="8" t="s">
        <v>14</v>
      </c>
      <c r="C59" s="9" t="s">
        <v>15</v>
      </c>
      <c r="D59" s="9" t="s">
        <v>16</v>
      </c>
      <c r="E59" s="9" t="s">
        <v>17</v>
      </c>
      <c r="F59" s="9" t="s">
        <v>18</v>
      </c>
      <c r="G59" s="9" t="s">
        <v>19</v>
      </c>
      <c r="H59" s="9" t="s">
        <v>20</v>
      </c>
      <c r="J59" s="8" t="s">
        <v>14</v>
      </c>
      <c r="K59" s="9" t="s">
        <v>15</v>
      </c>
      <c r="L59" s="9" t="s">
        <v>16</v>
      </c>
      <c r="M59" s="9" t="s">
        <v>17</v>
      </c>
      <c r="N59" s="9" t="s">
        <v>18</v>
      </c>
      <c r="O59" s="9" t="s">
        <v>19</v>
      </c>
      <c r="P59" s="9" t="s">
        <v>20</v>
      </c>
    </row>
    <row r="60" spans="2:16" x14ac:dyDescent="0.2">
      <c r="B60" s="10" t="s">
        <v>21</v>
      </c>
      <c r="C60" s="11">
        <v>597.66</v>
      </c>
      <c r="D60" s="11">
        <v>610.66</v>
      </c>
      <c r="E60" s="11">
        <v>620.51</v>
      </c>
      <c r="F60" s="11">
        <v>628.51</v>
      </c>
      <c r="G60" s="11">
        <v>638.5</v>
      </c>
      <c r="H60" s="11">
        <v>646.64</v>
      </c>
      <c r="J60" s="10" t="s">
        <v>21</v>
      </c>
      <c r="K60" s="11">
        <v>597.71</v>
      </c>
      <c r="L60" s="11">
        <v>610.84</v>
      </c>
      <c r="M60" s="11">
        <v>620.69000000000005</v>
      </c>
      <c r="N60" s="11">
        <v>628.79</v>
      </c>
      <c r="O60" s="11">
        <v>638.69000000000005</v>
      </c>
      <c r="P60" s="11">
        <v>646.84</v>
      </c>
    </row>
    <row r="61" spans="2:16" x14ac:dyDescent="0.2">
      <c r="B61" s="12" t="s">
        <v>22</v>
      </c>
      <c r="C61" s="11">
        <v>413.66</v>
      </c>
      <c r="D61" s="11">
        <v>433.21</v>
      </c>
      <c r="E61" s="11">
        <v>453.21</v>
      </c>
      <c r="F61" s="11">
        <v>479.47</v>
      </c>
      <c r="G61" s="11">
        <v>503.15</v>
      </c>
      <c r="H61" s="11">
        <v>533.1</v>
      </c>
      <c r="J61" s="12" t="s">
        <v>22</v>
      </c>
      <c r="K61" s="11">
        <v>413.58</v>
      </c>
      <c r="L61" s="11">
        <v>432.96</v>
      </c>
      <c r="M61" s="11">
        <v>452.95</v>
      </c>
      <c r="N61" s="11">
        <v>479.11</v>
      </c>
      <c r="O61" s="11">
        <v>502.9</v>
      </c>
      <c r="P61" s="11">
        <v>532.85</v>
      </c>
    </row>
    <row r="62" spans="2:16" x14ac:dyDescent="0.2">
      <c r="B62" s="13" t="s">
        <v>23</v>
      </c>
      <c r="C62" s="11">
        <v>95</v>
      </c>
      <c r="D62" s="11">
        <v>100</v>
      </c>
      <c r="E62" s="11">
        <v>110</v>
      </c>
      <c r="F62" s="11">
        <f t="shared" ref="F62" si="7">F$18</f>
        <v>120</v>
      </c>
      <c r="G62" s="11">
        <v>130</v>
      </c>
      <c r="H62" s="11">
        <v>140</v>
      </c>
      <c r="J62" s="13" t="s">
        <v>23</v>
      </c>
      <c r="K62" s="11">
        <v>95</v>
      </c>
      <c r="L62" s="11">
        <v>100</v>
      </c>
      <c r="M62" s="11">
        <v>110</v>
      </c>
      <c r="N62" s="11">
        <f t="shared" ref="N62" si="8">N$18</f>
        <v>120</v>
      </c>
      <c r="O62" s="11">
        <v>130</v>
      </c>
      <c r="P62" s="11">
        <v>140</v>
      </c>
    </row>
    <row r="63" spans="2:16" x14ac:dyDescent="0.2">
      <c r="B63" s="12" t="s">
        <v>24</v>
      </c>
      <c r="C63" s="11">
        <v>65.349999999999994</v>
      </c>
      <c r="D63" s="11">
        <v>65.3</v>
      </c>
      <c r="E63" s="11">
        <v>65.3</v>
      </c>
      <c r="F63" s="11">
        <v>65.41</v>
      </c>
      <c r="G63" s="11">
        <v>65.28</v>
      </c>
      <c r="H63" s="11">
        <v>65.27</v>
      </c>
      <c r="J63" s="12" t="s">
        <v>24</v>
      </c>
      <c r="K63" s="11">
        <v>65.34</v>
      </c>
      <c r="L63" s="11">
        <v>65.28</v>
      </c>
      <c r="M63" s="11">
        <v>65.27</v>
      </c>
      <c r="N63" s="11">
        <v>65.37</v>
      </c>
      <c r="O63" s="11">
        <v>65.260000000000005</v>
      </c>
      <c r="P63" s="11">
        <v>65.25</v>
      </c>
    </row>
    <row r="64" spans="2:16" x14ac:dyDescent="0.2">
      <c r="B64" s="14" t="s">
        <v>25</v>
      </c>
      <c r="C64" s="11">
        <v>348.91</v>
      </c>
      <c r="D64" s="11">
        <v>348.44</v>
      </c>
      <c r="E64" s="11">
        <v>348.48</v>
      </c>
      <c r="F64" s="11">
        <v>350.19</v>
      </c>
      <c r="G64" s="11">
        <v>348.58</v>
      </c>
      <c r="H64" s="11">
        <v>348.64</v>
      </c>
      <c r="J64" s="14" t="s">
        <v>25</v>
      </c>
      <c r="K64" s="11">
        <v>348.82</v>
      </c>
      <c r="L64" s="11">
        <v>348.12</v>
      </c>
      <c r="M64" s="11">
        <v>348.16</v>
      </c>
      <c r="N64" s="11">
        <v>349.72</v>
      </c>
      <c r="O64" s="11">
        <v>348.26</v>
      </c>
      <c r="P64" s="11">
        <v>348.32</v>
      </c>
    </row>
    <row r="65" spans="2:16" x14ac:dyDescent="0.2">
      <c r="B65" s="12" t="s">
        <v>26</v>
      </c>
      <c r="C65" s="11">
        <v>-27.59</v>
      </c>
      <c r="D65" s="11">
        <v>-28.06</v>
      </c>
      <c r="E65" s="11">
        <v>-28.02</v>
      </c>
      <c r="F65" s="11">
        <v>-26.31</v>
      </c>
      <c r="G65" s="11">
        <v>-27.92</v>
      </c>
      <c r="H65" s="11">
        <v>-27.86</v>
      </c>
      <c r="J65" s="12" t="s">
        <v>26</v>
      </c>
      <c r="K65" s="11">
        <v>-27.6</v>
      </c>
      <c r="L65" s="11">
        <v>-28.38</v>
      </c>
      <c r="M65" s="11">
        <v>-28.34</v>
      </c>
      <c r="N65" s="11">
        <v>-26.78</v>
      </c>
      <c r="O65" s="11">
        <v>-28.24</v>
      </c>
      <c r="P65" s="11">
        <v>-28.18</v>
      </c>
    </row>
    <row r="66" spans="2:16" x14ac:dyDescent="0.2">
      <c r="B66" s="14" t="s">
        <v>27</v>
      </c>
      <c r="C66" s="11">
        <v>126.56</v>
      </c>
      <c r="D66" s="11">
        <v>124.73</v>
      </c>
      <c r="E66" s="11">
        <v>126.98</v>
      </c>
      <c r="F66" s="11">
        <v>126.13</v>
      </c>
      <c r="G66" s="11">
        <v>127.08</v>
      </c>
      <c r="H66" s="11">
        <v>124.94</v>
      </c>
      <c r="J66" s="14" t="s">
        <v>27</v>
      </c>
      <c r="K66" s="11">
        <v>126.62</v>
      </c>
      <c r="L66" s="11">
        <v>124.91</v>
      </c>
      <c r="M66" s="11">
        <v>127.15</v>
      </c>
      <c r="N66" s="11">
        <v>126.38</v>
      </c>
      <c r="O66" s="11">
        <v>127.25</v>
      </c>
      <c r="P66" s="11">
        <v>125.1</v>
      </c>
    </row>
    <row r="67" spans="2:16" x14ac:dyDescent="0.2">
      <c r="B67" s="13" t="s">
        <v>28</v>
      </c>
      <c r="C67" s="11">
        <v>560</v>
      </c>
      <c r="D67" s="11">
        <v>560</v>
      </c>
      <c r="E67" s="11">
        <v>560</v>
      </c>
      <c r="F67" s="11">
        <f>F23</f>
        <v>560</v>
      </c>
      <c r="G67" s="11">
        <v>560</v>
      </c>
      <c r="H67" s="11">
        <v>560</v>
      </c>
      <c r="J67" s="13" t="s">
        <v>28</v>
      </c>
      <c r="K67" s="11">
        <v>560</v>
      </c>
      <c r="L67" s="11">
        <v>560</v>
      </c>
      <c r="M67" s="11">
        <v>560</v>
      </c>
      <c r="N67" s="11">
        <v>560</v>
      </c>
      <c r="O67" s="11">
        <v>560</v>
      </c>
      <c r="P67" s="11">
        <v>560</v>
      </c>
    </row>
    <row r="68" spans="2:16" x14ac:dyDescent="0.2">
      <c r="B68" s="13" t="s">
        <v>29</v>
      </c>
      <c r="C68" s="11">
        <v>44</v>
      </c>
      <c r="D68" s="11">
        <v>44</v>
      </c>
      <c r="E68" s="11">
        <v>44</v>
      </c>
      <c r="F68" s="11">
        <v>44</v>
      </c>
      <c r="G68" s="11">
        <v>44</v>
      </c>
      <c r="H68" s="11">
        <v>44</v>
      </c>
      <c r="J68" s="13" t="s">
        <v>29</v>
      </c>
      <c r="K68" s="11">
        <v>44</v>
      </c>
      <c r="L68" s="11">
        <v>44</v>
      </c>
      <c r="M68" s="11">
        <v>44</v>
      </c>
      <c r="N68" s="11">
        <v>44</v>
      </c>
      <c r="O68" s="11">
        <v>44</v>
      </c>
      <c r="P68" s="11">
        <v>44</v>
      </c>
    </row>
    <row r="69" spans="2:16" x14ac:dyDescent="0.2">
      <c r="B69" s="10" t="s">
        <v>30</v>
      </c>
      <c r="C69" s="11">
        <v>722</v>
      </c>
      <c r="D69" s="11">
        <v>750.12</v>
      </c>
      <c r="E69" s="11">
        <v>772.52</v>
      </c>
      <c r="F69" s="11">
        <v>801.72</v>
      </c>
      <c r="G69" s="11">
        <v>830.92</v>
      </c>
      <c r="H69" s="11">
        <v>866.94</v>
      </c>
      <c r="J69" s="10" t="s">
        <v>30</v>
      </c>
      <c r="K69" s="11">
        <v>722</v>
      </c>
      <c r="L69" s="11">
        <v>750.12</v>
      </c>
      <c r="M69" s="11">
        <v>772.52</v>
      </c>
      <c r="N69" s="11">
        <v>801.72</v>
      </c>
      <c r="O69" s="11">
        <v>830.92</v>
      </c>
      <c r="P69" s="11">
        <v>866.94</v>
      </c>
    </row>
    <row r="70" spans="2:16" x14ac:dyDescent="0.2">
      <c r="B70" s="13" t="s">
        <v>31</v>
      </c>
      <c r="C70" s="11">
        <v>431.22</v>
      </c>
      <c r="D70" s="11">
        <v>431.34</v>
      </c>
      <c r="E70" s="11">
        <v>431.34</v>
      </c>
      <c r="F70" s="11">
        <v>430.89</v>
      </c>
      <c r="G70" s="11">
        <v>431.34</v>
      </c>
      <c r="H70" s="11">
        <v>431.34</v>
      </c>
      <c r="J70" s="13" t="s">
        <v>31</v>
      </c>
      <c r="K70" s="11">
        <v>442.13</v>
      </c>
      <c r="L70" s="11">
        <v>442.29</v>
      </c>
      <c r="M70" s="11">
        <v>442.29</v>
      </c>
      <c r="N70" s="11">
        <v>441.89</v>
      </c>
      <c r="O70" s="11">
        <v>442.29</v>
      </c>
      <c r="P70" s="11">
        <v>442.29</v>
      </c>
    </row>
    <row r="71" spans="2:16" x14ac:dyDescent="0.2">
      <c r="B71" s="13" t="s">
        <v>32</v>
      </c>
      <c r="C71" s="11">
        <v>431.13</v>
      </c>
      <c r="D71" s="11">
        <v>431.24</v>
      </c>
      <c r="E71" s="11">
        <v>431.24</v>
      </c>
      <c r="F71" s="11">
        <v>430.83</v>
      </c>
      <c r="G71" s="11">
        <v>431.24</v>
      </c>
      <c r="H71" s="11">
        <v>431.25</v>
      </c>
      <c r="J71" s="13" t="s">
        <v>32</v>
      </c>
      <c r="K71" s="11">
        <v>441.27</v>
      </c>
      <c r="L71" s="11">
        <v>441.38</v>
      </c>
      <c r="M71" s="11">
        <v>441.38</v>
      </c>
      <c r="N71" s="11">
        <v>441.08</v>
      </c>
      <c r="O71" s="11">
        <v>441.39</v>
      </c>
      <c r="P71" s="11">
        <v>441.39</v>
      </c>
    </row>
    <row r="72" spans="2:16" x14ac:dyDescent="0.2">
      <c r="B72" s="10" t="s">
        <v>33</v>
      </c>
      <c r="C72" s="11">
        <v>1152.5999999999999</v>
      </c>
      <c r="D72" s="11">
        <v>1180.8399999999999</v>
      </c>
      <c r="E72" s="11">
        <v>1203.25</v>
      </c>
      <c r="F72" s="11">
        <v>1232.1199999999999</v>
      </c>
      <c r="G72" s="11">
        <v>1261.7</v>
      </c>
      <c r="H72" s="11">
        <v>1297.73</v>
      </c>
      <c r="J72" s="10" t="s">
        <v>33</v>
      </c>
      <c r="K72" s="11">
        <v>1162.73</v>
      </c>
      <c r="L72" s="11">
        <v>1190.97</v>
      </c>
      <c r="M72" s="11">
        <v>1213.3800000000001</v>
      </c>
      <c r="N72" s="11">
        <v>1242.3499999999999</v>
      </c>
      <c r="O72" s="11">
        <v>1271.83</v>
      </c>
      <c r="P72" s="11">
        <v>1307.8699999999999</v>
      </c>
    </row>
    <row r="73" spans="2:16" x14ac:dyDescent="0.2">
      <c r="B73" s="10" t="s">
        <v>34</v>
      </c>
      <c r="C73" s="11">
        <v>768.97</v>
      </c>
      <c r="D73" s="11">
        <v>576.42999999999995</v>
      </c>
      <c r="E73" s="11">
        <v>598.79999999999995</v>
      </c>
      <c r="F73" s="11">
        <v>629.13</v>
      </c>
      <c r="G73" s="11">
        <v>653.12</v>
      </c>
      <c r="H73" s="11">
        <v>685.08</v>
      </c>
      <c r="J73" s="10" t="s">
        <v>34</v>
      </c>
      <c r="K73" s="11">
        <v>553.30999999999995</v>
      </c>
      <c r="L73" s="11">
        <v>576.49</v>
      </c>
      <c r="M73" s="11">
        <v>598.85</v>
      </c>
      <c r="N73" s="11">
        <v>629.22</v>
      </c>
      <c r="O73" s="11">
        <v>653.17999999999995</v>
      </c>
      <c r="P73" s="11">
        <v>685.14</v>
      </c>
    </row>
    <row r="74" spans="2:16" x14ac:dyDescent="0.2">
      <c r="B74" s="14" t="s">
        <v>35</v>
      </c>
      <c r="C74" s="11">
        <v>420.67</v>
      </c>
      <c r="D74" s="11">
        <v>769.45</v>
      </c>
      <c r="E74" s="11">
        <v>763.36</v>
      </c>
      <c r="F74" s="21">
        <v>769.92</v>
      </c>
      <c r="G74" s="11">
        <v>767.5</v>
      </c>
      <c r="H74" s="11">
        <v>765.92</v>
      </c>
      <c r="J74" s="14" t="s">
        <v>35</v>
      </c>
      <c r="K74" s="11">
        <v>768.92</v>
      </c>
      <c r="L74" s="11">
        <v>769.27</v>
      </c>
      <c r="M74" s="21">
        <v>769.17</v>
      </c>
      <c r="N74" s="21">
        <v>769.64</v>
      </c>
      <c r="O74" s="11">
        <v>767.3</v>
      </c>
      <c r="P74" s="11">
        <v>765.71</v>
      </c>
    </row>
    <row r="75" spans="2:16" x14ac:dyDescent="0.2">
      <c r="B75" s="13" t="s">
        <v>36</v>
      </c>
      <c r="C75" s="11">
        <v>385</v>
      </c>
      <c r="D75" s="11">
        <v>385</v>
      </c>
      <c r="E75" s="11">
        <v>405</v>
      </c>
      <c r="F75" s="11">
        <v>425</v>
      </c>
      <c r="G75" s="11">
        <v>445</v>
      </c>
      <c r="H75" s="11">
        <v>465</v>
      </c>
      <c r="J75" s="13" t="s">
        <v>36</v>
      </c>
      <c r="K75" s="11">
        <v>385</v>
      </c>
      <c r="L75" s="11">
        <v>385</v>
      </c>
      <c r="M75" s="11">
        <v>405</v>
      </c>
      <c r="N75" s="11">
        <v>425</v>
      </c>
      <c r="O75" s="11">
        <v>445</v>
      </c>
      <c r="P75" s="11">
        <v>465</v>
      </c>
    </row>
    <row r="76" spans="2:16" x14ac:dyDescent="0.2">
      <c r="B76" s="12" t="s">
        <v>37</v>
      </c>
      <c r="C76" s="11">
        <v>76.849999999999994</v>
      </c>
      <c r="D76" s="11">
        <v>76.8</v>
      </c>
      <c r="E76" s="11">
        <v>76.8</v>
      </c>
      <c r="F76" s="11">
        <v>76.61</v>
      </c>
      <c r="G76" s="11">
        <v>76.78</v>
      </c>
      <c r="H76" s="11">
        <v>76.77</v>
      </c>
      <c r="J76" s="12" t="s">
        <v>37</v>
      </c>
      <c r="K76" s="11">
        <v>76.84</v>
      </c>
      <c r="L76" s="11">
        <v>76.78</v>
      </c>
      <c r="M76" s="11">
        <v>76.97</v>
      </c>
      <c r="N76" s="11">
        <v>76.2</v>
      </c>
      <c r="O76" s="11">
        <v>76.760000000000005</v>
      </c>
      <c r="P76" s="11">
        <v>76.75</v>
      </c>
    </row>
    <row r="77" spans="2:16" x14ac:dyDescent="0.2">
      <c r="B77" s="15" t="s">
        <v>38</v>
      </c>
      <c r="C77" s="11">
        <v>200</v>
      </c>
      <c r="D77" s="11">
        <v>200</v>
      </c>
      <c r="E77" s="11">
        <v>220</v>
      </c>
      <c r="F77" s="11">
        <f>F33</f>
        <v>240</v>
      </c>
      <c r="G77" s="11">
        <v>260</v>
      </c>
      <c r="H77" s="11">
        <v>280</v>
      </c>
      <c r="J77" s="15" t="s">
        <v>38</v>
      </c>
      <c r="K77" s="11">
        <v>200</v>
      </c>
      <c r="L77" s="11">
        <v>200</v>
      </c>
      <c r="M77" s="11">
        <v>220</v>
      </c>
      <c r="N77" s="11">
        <v>240</v>
      </c>
      <c r="O77" s="11">
        <v>260</v>
      </c>
      <c r="P77" s="11">
        <v>280</v>
      </c>
    </row>
    <row r="78" spans="2:16" x14ac:dyDescent="0.2">
      <c r="B78" s="16" t="s">
        <v>39</v>
      </c>
      <c r="C78" s="11">
        <v>376.5</v>
      </c>
      <c r="D78" s="11">
        <v>376.5</v>
      </c>
      <c r="E78" s="11">
        <v>376.5</v>
      </c>
      <c r="F78" s="11">
        <f>F34</f>
        <v>376.5</v>
      </c>
      <c r="G78" s="11">
        <v>376.5</v>
      </c>
      <c r="H78" s="11">
        <v>376.5</v>
      </c>
      <c r="J78" s="16" t="s">
        <v>39</v>
      </c>
      <c r="K78" s="11">
        <v>376.5</v>
      </c>
      <c r="L78" s="11">
        <v>376.5</v>
      </c>
      <c r="M78" s="11">
        <v>376.5</v>
      </c>
      <c r="N78" s="11">
        <v>376.5</v>
      </c>
      <c r="O78" s="11">
        <v>376.5</v>
      </c>
      <c r="P78" s="11">
        <v>376.5</v>
      </c>
    </row>
    <row r="79" spans="2:16" x14ac:dyDescent="0.2">
      <c r="B79" s="13" t="s">
        <v>40</v>
      </c>
      <c r="C79" s="11">
        <v>420.67</v>
      </c>
      <c r="D79" s="11">
        <v>421.53</v>
      </c>
      <c r="E79" s="11">
        <v>423.92</v>
      </c>
      <c r="F79" s="21">
        <v>420.44</v>
      </c>
      <c r="G79" s="11">
        <v>419.41</v>
      </c>
      <c r="H79" s="11">
        <v>417.75</v>
      </c>
      <c r="J79" s="13" t="s">
        <v>40</v>
      </c>
      <c r="K79" s="11">
        <v>420.69</v>
      </c>
      <c r="L79" s="11">
        <v>421.62</v>
      </c>
      <c r="M79" s="21">
        <v>420.73</v>
      </c>
      <c r="N79" s="21">
        <v>420.56</v>
      </c>
      <c r="O79" s="11">
        <v>419.49</v>
      </c>
      <c r="P79" s="11">
        <v>417.83</v>
      </c>
    </row>
    <row r="80" spans="2:16" x14ac:dyDescent="0.2">
      <c r="B80" s="15" t="s">
        <v>41</v>
      </c>
      <c r="C80" s="11" t="s">
        <v>42</v>
      </c>
      <c r="D80" s="11" t="s">
        <v>42</v>
      </c>
      <c r="E80" s="11"/>
      <c r="F80" s="11">
        <f>F36</f>
        <v>0</v>
      </c>
      <c r="G80" s="11" t="s">
        <v>42</v>
      </c>
      <c r="H80" s="11" t="s">
        <v>42</v>
      </c>
      <c r="J80" s="15" t="s">
        <v>41</v>
      </c>
      <c r="K80" s="11" t="s">
        <v>42</v>
      </c>
      <c r="L80" s="11" t="s">
        <v>42</v>
      </c>
      <c r="M80" s="11"/>
      <c r="N80" s="11">
        <v>0</v>
      </c>
      <c r="O80" s="11" t="s">
        <v>42</v>
      </c>
      <c r="P80" s="11" t="s">
        <v>42</v>
      </c>
    </row>
    <row r="81" spans="2:16" x14ac:dyDescent="0.2">
      <c r="B81" s="15" t="s">
        <v>43</v>
      </c>
      <c r="C81" s="11">
        <v>50</v>
      </c>
      <c r="D81" s="11">
        <v>50</v>
      </c>
      <c r="E81" s="11">
        <v>50</v>
      </c>
      <c r="F81" s="11">
        <f t="shared" ref="F81:F84" si="9">F37</f>
        <v>50</v>
      </c>
      <c r="G81" s="11">
        <v>50</v>
      </c>
      <c r="H81" s="11">
        <v>50</v>
      </c>
      <c r="J81" s="15" t="s">
        <v>43</v>
      </c>
      <c r="K81" s="11">
        <v>50</v>
      </c>
      <c r="L81" s="11">
        <v>50</v>
      </c>
      <c r="M81" s="11">
        <v>50</v>
      </c>
      <c r="N81" s="11">
        <v>50</v>
      </c>
      <c r="O81" s="11">
        <v>50</v>
      </c>
      <c r="P81" s="11">
        <v>50</v>
      </c>
    </row>
    <row r="82" spans="2:16" x14ac:dyDescent="0.2">
      <c r="B82" s="15" t="s">
        <v>44</v>
      </c>
      <c r="C82" s="11" t="s">
        <v>42</v>
      </c>
      <c r="D82" s="11" t="s">
        <v>42</v>
      </c>
      <c r="E82" s="11" t="s">
        <v>42</v>
      </c>
      <c r="F82" s="11" t="str">
        <f t="shared" si="9"/>
        <v/>
      </c>
      <c r="G82" s="11" t="s">
        <v>42</v>
      </c>
      <c r="H82" s="11" t="s">
        <v>42</v>
      </c>
      <c r="J82" s="15" t="s">
        <v>44</v>
      </c>
      <c r="K82" s="11" t="s">
        <v>42</v>
      </c>
      <c r="L82" s="11" t="s">
        <v>42</v>
      </c>
      <c r="M82" s="11" t="s">
        <v>42</v>
      </c>
      <c r="N82" s="11"/>
      <c r="O82" s="11" t="s">
        <v>42</v>
      </c>
      <c r="P82" s="11" t="s">
        <v>42</v>
      </c>
    </row>
    <row r="83" spans="2:16" x14ac:dyDescent="0.2">
      <c r="B83" s="15" t="s">
        <v>45</v>
      </c>
      <c r="C83" s="11" t="s">
        <v>42</v>
      </c>
      <c r="D83" s="11" t="s">
        <v>42</v>
      </c>
      <c r="E83" s="11" t="s">
        <v>42</v>
      </c>
      <c r="F83" s="11" t="str">
        <f t="shared" si="9"/>
        <v/>
      </c>
      <c r="G83" s="11" t="s">
        <v>42</v>
      </c>
      <c r="H83" s="11" t="s">
        <v>42</v>
      </c>
      <c r="J83" s="15" t="s">
        <v>45</v>
      </c>
      <c r="K83" s="11" t="s">
        <v>42</v>
      </c>
      <c r="L83" s="11" t="s">
        <v>42</v>
      </c>
      <c r="M83" s="11" t="s">
        <v>42</v>
      </c>
      <c r="N83" s="11"/>
      <c r="O83" s="11" t="s">
        <v>42</v>
      </c>
      <c r="P83" s="11" t="s">
        <v>42</v>
      </c>
    </row>
    <row r="84" spans="2:16" x14ac:dyDescent="0.2">
      <c r="B84" s="13" t="s">
        <v>46</v>
      </c>
      <c r="C84" s="11">
        <v>1.5</v>
      </c>
      <c r="D84" s="11">
        <v>1.5</v>
      </c>
      <c r="E84" s="11">
        <v>1.5</v>
      </c>
      <c r="F84" s="11">
        <f t="shared" si="9"/>
        <v>1.5</v>
      </c>
      <c r="G84" s="11">
        <v>1.5</v>
      </c>
      <c r="H84" s="11">
        <v>1.5</v>
      </c>
      <c r="J84" s="13" t="s">
        <v>46</v>
      </c>
      <c r="K84" s="11">
        <v>1.5</v>
      </c>
      <c r="L84" s="11">
        <v>1.5</v>
      </c>
      <c r="M84" s="11">
        <v>1.5</v>
      </c>
      <c r="N84" s="11">
        <v>1.5</v>
      </c>
      <c r="O84" s="11">
        <v>1.5</v>
      </c>
      <c r="P84" s="11">
        <v>1.5</v>
      </c>
    </row>
    <row r="85" spans="2:16" x14ac:dyDescent="0.2">
      <c r="B85" s="10" t="s">
        <v>47</v>
      </c>
      <c r="C85" s="11">
        <v>721.29</v>
      </c>
      <c r="D85" s="11">
        <v>749.44</v>
      </c>
      <c r="E85" s="11">
        <v>772.01</v>
      </c>
      <c r="F85" s="11">
        <f>F72-F71</f>
        <v>801.29</v>
      </c>
      <c r="G85" s="11">
        <v>830.31</v>
      </c>
      <c r="H85" s="11">
        <v>866.34</v>
      </c>
      <c r="J85" s="10" t="s">
        <v>47</v>
      </c>
      <c r="K85" s="11">
        <v>721.29</v>
      </c>
      <c r="L85" s="11">
        <v>749.44</v>
      </c>
      <c r="M85" s="11">
        <v>771.85</v>
      </c>
      <c r="N85" s="11">
        <v>801.27</v>
      </c>
      <c r="O85" s="11">
        <v>830.31</v>
      </c>
      <c r="P85" s="11">
        <v>866.34</v>
      </c>
    </row>
    <row r="86" spans="2:16" x14ac:dyDescent="0.2">
      <c r="B86" s="10" t="s">
        <v>58</v>
      </c>
      <c r="C86" s="11">
        <v>177.45</v>
      </c>
      <c r="D86" s="11">
        <v>178.1</v>
      </c>
      <c r="E86" s="11">
        <v>178.17</v>
      </c>
      <c r="F86" s="11">
        <v>180.68</v>
      </c>
      <c r="G86" s="11">
        <v>178.36</v>
      </c>
      <c r="H86" s="11">
        <v>178.46</v>
      </c>
      <c r="J86" s="10" t="s">
        <v>58</v>
      </c>
      <c r="K86" s="11">
        <v>177.55</v>
      </c>
      <c r="L86" s="11">
        <v>178.42</v>
      </c>
      <c r="M86" s="11">
        <v>178.48</v>
      </c>
      <c r="N86" s="11">
        <v>181.11</v>
      </c>
      <c r="O86" s="11">
        <v>178.65</v>
      </c>
      <c r="P86" s="11">
        <v>178.75</v>
      </c>
    </row>
    <row r="87" spans="2:16" x14ac:dyDescent="0.2">
      <c r="B87" s="10" t="s">
        <v>48</v>
      </c>
      <c r="C87" s="11">
        <v>139.63</v>
      </c>
      <c r="D87" s="11">
        <v>143.22</v>
      </c>
      <c r="E87" s="11">
        <f>E73-E61</f>
        <v>145.58999999999997</v>
      </c>
      <c r="F87" s="11">
        <f>F73-F61</f>
        <v>149.65999999999997</v>
      </c>
      <c r="G87" s="11">
        <v>149.97</v>
      </c>
      <c r="H87" s="11">
        <v>151.97999999999999</v>
      </c>
      <c r="J87" s="10" t="s">
        <v>48</v>
      </c>
      <c r="K87" s="11">
        <v>139.72</v>
      </c>
      <c r="L87" s="11">
        <f t="shared" ref="L87" si="10">L73-L61</f>
        <v>143.53000000000003</v>
      </c>
      <c r="M87" s="11">
        <v>145.9</v>
      </c>
      <c r="N87" s="11">
        <f>N73-N61</f>
        <v>150.11000000000001</v>
      </c>
      <c r="O87" s="11">
        <f t="shared" ref="O87:P87" si="11">O73-O61</f>
        <v>150.27999999999997</v>
      </c>
      <c r="P87" s="11">
        <f t="shared" si="11"/>
        <v>152.28999999999996</v>
      </c>
    </row>
    <row r="88" spans="2:16" x14ac:dyDescent="0.2">
      <c r="B88" s="15"/>
      <c r="C88" s="11" t="s">
        <v>51</v>
      </c>
      <c r="D88" s="11" t="s">
        <v>52</v>
      </c>
      <c r="E88" s="11" t="s">
        <v>52</v>
      </c>
      <c r="F88" s="11" t="s">
        <v>52</v>
      </c>
      <c r="G88" s="11" t="s">
        <v>52</v>
      </c>
      <c r="H88" s="11" t="s">
        <v>52</v>
      </c>
      <c r="J88" s="15"/>
      <c r="K88" s="11" t="s">
        <v>51</v>
      </c>
      <c r="L88" s="11" t="s">
        <v>52</v>
      </c>
      <c r="M88" s="11" t="s">
        <v>52</v>
      </c>
      <c r="N88" s="11" t="s">
        <v>52</v>
      </c>
      <c r="O88" s="11" t="s">
        <v>52</v>
      </c>
      <c r="P88" s="11" t="s">
        <v>52</v>
      </c>
    </row>
    <row r="89" spans="2:16" x14ac:dyDescent="0.2">
      <c r="B89" s="13" t="s">
        <v>53</v>
      </c>
      <c r="C89" s="11">
        <v>144.24</v>
      </c>
      <c r="D89" s="11">
        <v>150</v>
      </c>
      <c r="E89" s="11">
        <v>150</v>
      </c>
      <c r="F89" s="11">
        <v>150</v>
      </c>
      <c r="G89" s="11">
        <v>150</v>
      </c>
      <c r="H89" s="11">
        <v>150</v>
      </c>
      <c r="J89" s="13" t="s">
        <v>53</v>
      </c>
      <c r="K89" s="11">
        <v>144.24</v>
      </c>
      <c r="L89" s="11">
        <v>150</v>
      </c>
      <c r="M89" s="11">
        <v>150</v>
      </c>
      <c r="N89" s="11">
        <v>150</v>
      </c>
      <c r="O89" s="11">
        <v>150</v>
      </c>
      <c r="P89" s="11">
        <v>150</v>
      </c>
    </row>
    <row r="90" spans="2:16" x14ac:dyDescent="0.2">
      <c r="B90" s="10" t="s">
        <v>54</v>
      </c>
      <c r="C90" s="11">
        <f>C46</f>
        <v>525</v>
      </c>
      <c r="D90" s="11">
        <f t="shared" ref="D90:H91" si="12">D46</f>
        <v>525</v>
      </c>
      <c r="E90" s="11">
        <f t="shared" si="12"/>
        <v>525</v>
      </c>
      <c r="F90" s="11">
        <f t="shared" si="12"/>
        <v>525</v>
      </c>
      <c r="G90" s="11">
        <f t="shared" si="12"/>
        <v>525</v>
      </c>
      <c r="H90" s="11">
        <f t="shared" si="12"/>
        <v>525</v>
      </c>
      <c r="J90" s="10" t="s">
        <v>54</v>
      </c>
      <c r="K90" s="11">
        <f>C46</f>
        <v>525</v>
      </c>
      <c r="L90" s="11">
        <f t="shared" ref="L90:P91" si="13">D46</f>
        <v>525</v>
      </c>
      <c r="M90" s="11">
        <f t="shared" si="13"/>
        <v>525</v>
      </c>
      <c r="N90" s="11">
        <f t="shared" si="13"/>
        <v>525</v>
      </c>
      <c r="O90" s="11">
        <f t="shared" si="13"/>
        <v>525</v>
      </c>
      <c r="P90" s="11">
        <f t="shared" si="13"/>
        <v>525</v>
      </c>
    </row>
    <row r="91" spans="2:16" x14ac:dyDescent="0.2">
      <c r="B91" s="17" t="s">
        <v>55</v>
      </c>
      <c r="C91" s="18">
        <f>C47</f>
        <v>477</v>
      </c>
      <c r="D91" s="18">
        <f t="shared" si="12"/>
        <v>477</v>
      </c>
      <c r="E91" s="18">
        <f t="shared" si="12"/>
        <v>477</v>
      </c>
      <c r="F91" s="18">
        <f t="shared" si="12"/>
        <v>477</v>
      </c>
      <c r="G91" s="18">
        <f t="shared" si="12"/>
        <v>477</v>
      </c>
      <c r="H91" s="18">
        <f t="shared" si="12"/>
        <v>477</v>
      </c>
      <c r="J91" s="17" t="s">
        <v>55</v>
      </c>
      <c r="K91" s="18">
        <f>C47</f>
        <v>477</v>
      </c>
      <c r="L91" s="18">
        <f t="shared" si="13"/>
        <v>477</v>
      </c>
      <c r="M91" s="18">
        <f t="shared" si="13"/>
        <v>477</v>
      </c>
      <c r="N91" s="18">
        <f t="shared" si="13"/>
        <v>477</v>
      </c>
      <c r="O91" s="18">
        <f t="shared" si="13"/>
        <v>477</v>
      </c>
      <c r="P91" s="18">
        <f t="shared" si="13"/>
        <v>477</v>
      </c>
    </row>
    <row r="92" spans="2:16" ht="16" thickBot="1" x14ac:dyDescent="0.25">
      <c r="B92" s="19" t="s">
        <v>56</v>
      </c>
      <c r="C92" s="20">
        <v>608.65</v>
      </c>
      <c r="D92" s="20">
        <v>630.76</v>
      </c>
      <c r="E92" s="20">
        <v>652.98</v>
      </c>
      <c r="F92" s="20"/>
      <c r="G92" s="20">
        <v>707.44</v>
      </c>
      <c r="H92" s="20">
        <v>739.66</v>
      </c>
      <c r="J92" s="19" t="s">
        <v>56</v>
      </c>
      <c r="K92" s="20">
        <v>608.65</v>
      </c>
      <c r="L92" s="20">
        <v>630.76</v>
      </c>
      <c r="M92" s="20">
        <v>652.98</v>
      </c>
      <c r="N92" s="20"/>
      <c r="O92" s="20">
        <v>707.44</v>
      </c>
      <c r="P92" s="20">
        <v>739.66</v>
      </c>
    </row>
    <row r="93" spans="2:16" ht="16" thickBot="1" x14ac:dyDescent="0.25">
      <c r="B93" s="90" t="s">
        <v>57</v>
      </c>
      <c r="C93" s="91"/>
      <c r="D93" s="91"/>
      <c r="E93" s="91"/>
      <c r="F93" s="91"/>
      <c r="G93" s="91"/>
      <c r="H93" s="92"/>
      <c r="J93" s="90" t="s">
        <v>57</v>
      </c>
      <c r="K93" s="91"/>
      <c r="L93" s="91"/>
      <c r="M93" s="91"/>
      <c r="N93" s="91"/>
      <c r="O93" s="91"/>
      <c r="P93" s="92"/>
    </row>
    <row r="97" spans="2:16" ht="16" thickBot="1" x14ac:dyDescent="0.25"/>
    <row r="98" spans="2:16" x14ac:dyDescent="0.2">
      <c r="B98" s="96" t="s">
        <v>1</v>
      </c>
      <c r="C98" s="83" t="s">
        <v>2</v>
      </c>
      <c r="D98" s="84"/>
      <c r="E98" s="2" t="s">
        <v>3</v>
      </c>
      <c r="F98" s="1" t="s">
        <v>4</v>
      </c>
      <c r="G98" s="1" t="s">
        <v>5</v>
      </c>
      <c r="H98" s="3"/>
      <c r="J98" s="96" t="s">
        <v>1</v>
      </c>
      <c r="K98" s="83" t="s">
        <v>2</v>
      </c>
      <c r="L98" s="84"/>
      <c r="M98" s="2" t="s">
        <v>3</v>
      </c>
      <c r="N98" s="1" t="s">
        <v>4</v>
      </c>
      <c r="O98" s="1" t="s">
        <v>5</v>
      </c>
      <c r="P98" s="3"/>
    </row>
    <row r="99" spans="2:16" x14ac:dyDescent="0.2">
      <c r="B99" s="97"/>
      <c r="C99" s="85" t="s">
        <v>6</v>
      </c>
      <c r="D99" s="86"/>
      <c r="E99" s="4" t="s">
        <v>7</v>
      </c>
      <c r="F99" s="5" t="s">
        <v>8</v>
      </c>
      <c r="G99" s="5"/>
      <c r="H99" s="6"/>
      <c r="J99" s="97"/>
      <c r="K99" s="85" t="s">
        <v>6</v>
      </c>
      <c r="L99" s="86"/>
      <c r="M99" s="4" t="s">
        <v>7</v>
      </c>
      <c r="N99" s="5" t="s">
        <v>8</v>
      </c>
      <c r="O99" s="5"/>
      <c r="P99" s="6"/>
    </row>
    <row r="100" spans="2:16" x14ac:dyDescent="0.2">
      <c r="B100" s="97"/>
      <c r="C100" s="85" t="s">
        <v>9</v>
      </c>
      <c r="D100" s="86"/>
      <c r="E100" s="4" t="s">
        <v>10</v>
      </c>
      <c r="F100" s="5" t="s">
        <v>11</v>
      </c>
      <c r="G100" s="5"/>
      <c r="H100" s="6"/>
      <c r="J100" s="97"/>
      <c r="K100" s="85" t="s">
        <v>9</v>
      </c>
      <c r="L100" s="86"/>
      <c r="M100" s="5" t="s">
        <v>10</v>
      </c>
      <c r="N100" s="4" t="s">
        <v>11</v>
      </c>
      <c r="O100" s="5"/>
      <c r="P100" s="6"/>
    </row>
    <row r="101" spans="2:16" ht="16" thickBot="1" x14ac:dyDescent="0.25">
      <c r="B101" s="7"/>
      <c r="H101" s="6"/>
      <c r="J101" s="7"/>
      <c r="P101" s="6"/>
    </row>
    <row r="102" spans="2:16" ht="21" thickBot="1" x14ac:dyDescent="0.25">
      <c r="B102" s="87" t="s">
        <v>13</v>
      </c>
      <c r="C102" s="88"/>
      <c r="D102" s="88"/>
      <c r="E102" s="88"/>
      <c r="F102" s="88"/>
      <c r="G102" s="88"/>
      <c r="H102" s="89"/>
      <c r="J102" s="87" t="s">
        <v>13</v>
      </c>
      <c r="K102" s="88"/>
      <c r="L102" s="88"/>
      <c r="M102" s="88"/>
      <c r="N102" s="88"/>
      <c r="O102" s="88"/>
      <c r="P102" s="89"/>
    </row>
    <row r="103" spans="2:16" x14ac:dyDescent="0.2">
      <c r="B103" s="8" t="s">
        <v>14</v>
      </c>
      <c r="C103" s="9" t="s">
        <v>15</v>
      </c>
      <c r="D103" s="9" t="s">
        <v>16</v>
      </c>
      <c r="E103" s="9" t="s">
        <v>17</v>
      </c>
      <c r="F103" s="9" t="s">
        <v>18</v>
      </c>
      <c r="G103" s="9" t="s">
        <v>19</v>
      </c>
      <c r="H103" s="9" t="s">
        <v>20</v>
      </c>
      <c r="J103" s="8" t="s">
        <v>14</v>
      </c>
      <c r="K103" s="9" t="s">
        <v>15</v>
      </c>
      <c r="L103" s="9" t="s">
        <v>16</v>
      </c>
      <c r="M103" s="9" t="s">
        <v>17</v>
      </c>
      <c r="N103" s="9" t="s">
        <v>18</v>
      </c>
      <c r="O103" s="9" t="s">
        <v>19</v>
      </c>
      <c r="P103" s="9" t="s">
        <v>20</v>
      </c>
    </row>
    <row r="104" spans="2:16" x14ac:dyDescent="0.2">
      <c r="B104" s="10" t="s">
        <v>21</v>
      </c>
      <c r="C104" s="11">
        <v>597.27</v>
      </c>
      <c r="D104" s="11">
        <v>610.01</v>
      </c>
      <c r="E104" s="11">
        <v>620.04</v>
      </c>
      <c r="F104" s="11">
        <v>629.17999999999995</v>
      </c>
      <c r="G104" s="11">
        <v>638.32000000000005</v>
      </c>
      <c r="H104" s="11">
        <v>646.59</v>
      </c>
      <c r="J104" s="10" t="s">
        <v>21</v>
      </c>
      <c r="K104" s="11">
        <v>597.16999999999996</v>
      </c>
      <c r="L104" s="11">
        <v>610.02</v>
      </c>
      <c r="M104" s="11">
        <v>620.04999999999995</v>
      </c>
      <c r="N104" s="11">
        <v>629.19000000000005</v>
      </c>
      <c r="O104" s="11">
        <v>638.33000000000004</v>
      </c>
      <c r="P104" s="11">
        <v>646.6</v>
      </c>
    </row>
    <row r="105" spans="2:16" x14ac:dyDescent="0.2">
      <c r="B105" s="12" t="s">
        <v>22</v>
      </c>
      <c r="C105" s="11">
        <v>410.75</v>
      </c>
      <c r="D105" s="11">
        <v>430.68</v>
      </c>
      <c r="E105" s="11">
        <v>450.44</v>
      </c>
      <c r="F105" s="11">
        <v>475.23</v>
      </c>
      <c r="G105" s="11">
        <v>500.06</v>
      </c>
      <c r="H105" s="11">
        <v>529.9</v>
      </c>
      <c r="J105" s="12" t="s">
        <v>22</v>
      </c>
      <c r="K105" s="11">
        <v>410.88</v>
      </c>
      <c r="L105" s="11">
        <v>430.66</v>
      </c>
      <c r="M105" s="11">
        <v>450.42</v>
      </c>
      <c r="N105" s="11">
        <v>475.22</v>
      </c>
      <c r="O105" s="11">
        <v>500.04</v>
      </c>
      <c r="P105" s="11">
        <v>529.89</v>
      </c>
    </row>
    <row r="106" spans="2:16" x14ac:dyDescent="0.2">
      <c r="B106" s="13" t="s">
        <v>23</v>
      </c>
      <c r="C106" s="11">
        <v>95</v>
      </c>
      <c r="D106" s="11">
        <v>100</v>
      </c>
      <c r="E106" s="11">
        <v>110</v>
      </c>
      <c r="F106" s="11">
        <f t="shared" ref="F106" si="14">F$18</f>
        <v>120</v>
      </c>
      <c r="G106" s="11">
        <v>130</v>
      </c>
      <c r="H106" s="11">
        <v>140</v>
      </c>
      <c r="J106" s="13" t="s">
        <v>23</v>
      </c>
      <c r="K106" s="11">
        <v>95</v>
      </c>
      <c r="L106" s="11">
        <v>100</v>
      </c>
      <c r="M106" s="11">
        <v>110</v>
      </c>
      <c r="N106" s="11">
        <f t="shared" ref="N106" si="15">N$18</f>
        <v>120</v>
      </c>
      <c r="O106" s="11">
        <v>130</v>
      </c>
      <c r="P106" s="11">
        <v>140</v>
      </c>
    </row>
    <row r="107" spans="2:16" x14ac:dyDescent="0.2">
      <c r="B107" s="12" t="s">
        <v>24</v>
      </c>
      <c r="C107" s="11">
        <v>64.099999999999994</v>
      </c>
      <c r="D107" s="11">
        <v>64.14</v>
      </c>
      <c r="E107" s="11">
        <v>64.2</v>
      </c>
      <c r="F107" s="11">
        <v>64.25</v>
      </c>
      <c r="G107" s="11">
        <v>64.3</v>
      </c>
      <c r="H107" s="11">
        <v>64.34</v>
      </c>
      <c r="J107" s="12" t="s">
        <v>24</v>
      </c>
      <c r="K107" s="11">
        <v>64.12</v>
      </c>
      <c r="L107" s="11">
        <v>64.14</v>
      </c>
      <c r="M107" s="11">
        <v>64.2</v>
      </c>
      <c r="N107" s="11">
        <v>64.25</v>
      </c>
      <c r="O107" s="11">
        <v>64.3</v>
      </c>
      <c r="P107" s="11">
        <v>64.34</v>
      </c>
    </row>
    <row r="108" spans="2:16" x14ac:dyDescent="0.2">
      <c r="B108" s="14" t="s">
        <v>25</v>
      </c>
      <c r="C108" s="11">
        <v>342.47</v>
      </c>
      <c r="D108" s="11">
        <v>342.56</v>
      </c>
      <c r="E108" s="11">
        <v>342.76</v>
      </c>
      <c r="F108" s="11">
        <v>342.92</v>
      </c>
      <c r="G108" s="11">
        <v>343.06</v>
      </c>
      <c r="H108" s="11">
        <v>343.18</v>
      </c>
      <c r="J108" s="14" t="s">
        <v>25</v>
      </c>
      <c r="K108" s="11">
        <v>342.64</v>
      </c>
      <c r="L108" s="11">
        <v>342.53</v>
      </c>
      <c r="M108" s="11">
        <v>342.74</v>
      </c>
      <c r="N108" s="11">
        <v>342.9</v>
      </c>
      <c r="O108" s="11">
        <v>343.05</v>
      </c>
      <c r="P108" s="11">
        <v>343.17</v>
      </c>
    </row>
    <row r="109" spans="2:16" x14ac:dyDescent="0.2">
      <c r="B109" s="12" t="s">
        <v>26</v>
      </c>
      <c r="C109" s="11">
        <v>-34.03</v>
      </c>
      <c r="D109" s="11">
        <v>-33.94</v>
      </c>
      <c r="E109" s="11">
        <v>-33.74</v>
      </c>
      <c r="F109" s="11">
        <v>-33.58</v>
      </c>
      <c r="G109" s="11">
        <v>-33.44</v>
      </c>
      <c r="H109" s="11">
        <v>-33.32</v>
      </c>
      <c r="J109" s="12" t="s">
        <v>26</v>
      </c>
      <c r="K109" s="11">
        <v>-33.86</v>
      </c>
      <c r="L109" s="11">
        <v>-33.97</v>
      </c>
      <c r="M109" s="11">
        <v>-33.76</v>
      </c>
      <c r="N109" s="11">
        <v>-33.6</v>
      </c>
      <c r="O109" s="11">
        <v>-33.450000000000003</v>
      </c>
      <c r="P109" s="11">
        <v>-33.33</v>
      </c>
    </row>
    <row r="110" spans="2:16" x14ac:dyDescent="0.2">
      <c r="B110" s="14" t="s">
        <v>27</v>
      </c>
      <c r="C110" s="11">
        <v>136.11000000000001</v>
      </c>
      <c r="D110" s="11">
        <v>133.59</v>
      </c>
      <c r="E110" s="11">
        <v>135.34</v>
      </c>
      <c r="F110" s="11">
        <v>134.94</v>
      </c>
      <c r="G110" s="11">
        <v>134.58000000000001</v>
      </c>
      <c r="H110" s="11">
        <v>132.05000000000001</v>
      </c>
      <c r="J110" s="14" t="s">
        <v>27</v>
      </c>
      <c r="K110" s="11">
        <v>136.01</v>
      </c>
      <c r="L110" s="11">
        <v>133.61000000000001</v>
      </c>
      <c r="M110" s="11">
        <v>135.36000000000001</v>
      </c>
      <c r="N110" s="11">
        <v>134.94999999999999</v>
      </c>
      <c r="O110" s="11">
        <v>134.59</v>
      </c>
      <c r="P110" s="11">
        <v>132.06</v>
      </c>
    </row>
    <row r="111" spans="2:16" x14ac:dyDescent="0.2">
      <c r="B111" s="13" t="s">
        <v>28</v>
      </c>
      <c r="C111" s="11">
        <v>560</v>
      </c>
      <c r="D111" s="11">
        <v>560</v>
      </c>
      <c r="E111" s="11">
        <v>560</v>
      </c>
      <c r="F111" s="11">
        <v>560</v>
      </c>
      <c r="G111" s="11">
        <v>560</v>
      </c>
      <c r="H111" s="11">
        <v>560</v>
      </c>
      <c r="J111" s="13" t="s">
        <v>28</v>
      </c>
      <c r="K111" s="11">
        <v>560</v>
      </c>
      <c r="L111" s="11">
        <v>560</v>
      </c>
      <c r="M111" s="11">
        <v>560</v>
      </c>
      <c r="N111" s="11">
        <v>560</v>
      </c>
      <c r="O111" s="11">
        <v>560</v>
      </c>
      <c r="P111" s="11">
        <v>560</v>
      </c>
    </row>
    <row r="112" spans="2:16" x14ac:dyDescent="0.2">
      <c r="B112" s="13" t="s">
        <v>29</v>
      </c>
      <c r="C112" s="11">
        <v>44</v>
      </c>
      <c r="D112" s="11">
        <v>44</v>
      </c>
      <c r="E112" s="11">
        <v>44</v>
      </c>
      <c r="F112" s="11">
        <v>44</v>
      </c>
      <c r="G112" s="11">
        <v>44</v>
      </c>
      <c r="H112" s="11">
        <v>44</v>
      </c>
      <c r="J112" s="13" t="s">
        <v>29</v>
      </c>
      <c r="K112" s="11">
        <v>44</v>
      </c>
      <c r="L112" s="11">
        <v>44</v>
      </c>
      <c r="M112" s="11">
        <v>44</v>
      </c>
      <c r="N112" s="11">
        <v>44</v>
      </c>
      <c r="O112" s="11">
        <v>44</v>
      </c>
      <c r="P112" s="11">
        <v>44</v>
      </c>
    </row>
    <row r="113" spans="2:16" x14ac:dyDescent="0.2">
      <c r="B113" s="10" t="s">
        <v>30</v>
      </c>
      <c r="C113" s="11">
        <v>731.69</v>
      </c>
      <c r="D113" s="11">
        <v>759.56</v>
      </c>
      <c r="E113" s="11">
        <v>781.22</v>
      </c>
      <c r="F113" s="11">
        <v>809.78</v>
      </c>
      <c r="G113" s="11">
        <v>838.44</v>
      </c>
      <c r="H113" s="11">
        <v>873.96</v>
      </c>
      <c r="J113" s="10" t="s">
        <v>30</v>
      </c>
      <c r="K113" s="11">
        <v>731.69</v>
      </c>
      <c r="L113" s="11">
        <v>759.56</v>
      </c>
      <c r="M113" s="11">
        <v>781.22</v>
      </c>
      <c r="N113" s="11">
        <v>809.78</v>
      </c>
      <c r="O113" s="11">
        <v>838.44</v>
      </c>
      <c r="P113" s="11">
        <v>873.96</v>
      </c>
    </row>
    <row r="114" spans="2:16" x14ac:dyDescent="0.2">
      <c r="B114" s="13" t="s">
        <v>31</v>
      </c>
      <c r="C114" s="11">
        <v>432.41</v>
      </c>
      <c r="D114" s="11">
        <v>432.41</v>
      </c>
      <c r="E114" s="11">
        <v>432.41</v>
      </c>
      <c r="F114" s="11">
        <v>432.41</v>
      </c>
      <c r="G114" s="11">
        <v>432.41</v>
      </c>
      <c r="H114" s="11">
        <v>432.41</v>
      </c>
      <c r="J114" s="13" t="s">
        <v>31</v>
      </c>
      <c r="K114" s="11">
        <v>443.22</v>
      </c>
      <c r="L114" s="11">
        <v>443.26</v>
      </c>
      <c r="M114" s="11">
        <v>443.26</v>
      </c>
      <c r="N114" s="11">
        <v>443.26</v>
      </c>
      <c r="O114" s="11">
        <v>443.26</v>
      </c>
      <c r="P114" s="11">
        <v>443.26</v>
      </c>
    </row>
    <row r="115" spans="2:16" x14ac:dyDescent="0.2">
      <c r="B115" s="13" t="s">
        <v>32</v>
      </c>
      <c r="C115" s="11">
        <v>432.14</v>
      </c>
      <c r="D115" s="11">
        <v>432.15</v>
      </c>
      <c r="E115" s="11">
        <v>432.15</v>
      </c>
      <c r="F115" s="11">
        <v>432.16</v>
      </c>
      <c r="G115" s="11">
        <v>432.16</v>
      </c>
      <c r="H115" s="11">
        <v>432.17</v>
      </c>
      <c r="J115" s="13" t="s">
        <v>32</v>
      </c>
      <c r="K115" s="11">
        <v>441.93</v>
      </c>
      <c r="L115" s="11">
        <v>441.96</v>
      </c>
      <c r="M115" s="11">
        <v>441.97</v>
      </c>
      <c r="N115" s="11">
        <v>441.99</v>
      </c>
      <c r="O115" s="11">
        <v>442</v>
      </c>
      <c r="P115" s="11">
        <v>442.01</v>
      </c>
    </row>
    <row r="116" spans="2:16" x14ac:dyDescent="0.2">
      <c r="B116" s="10" t="s">
        <v>33</v>
      </c>
      <c r="C116" s="11">
        <v>1163.04</v>
      </c>
      <c r="D116" s="11">
        <v>1190.94</v>
      </c>
      <c r="E116" s="11">
        <v>1212.6400000000001</v>
      </c>
      <c r="F116" s="22">
        <v>1241.25</v>
      </c>
      <c r="G116" s="11">
        <v>1269.93</v>
      </c>
      <c r="H116" s="11">
        <v>1305.49</v>
      </c>
      <c r="J116" s="10" t="s">
        <v>33</v>
      </c>
      <c r="K116" s="11">
        <v>1172.83</v>
      </c>
      <c r="L116" s="11">
        <v>1200.75</v>
      </c>
      <c r="M116" s="11">
        <v>1222.46</v>
      </c>
      <c r="N116" s="11">
        <v>1251.07</v>
      </c>
      <c r="O116" s="11">
        <v>1279.77</v>
      </c>
      <c r="P116" s="11">
        <v>1315.33</v>
      </c>
    </row>
    <row r="117" spans="2:16" x14ac:dyDescent="0.2">
      <c r="B117" s="10" t="s">
        <v>34</v>
      </c>
      <c r="C117" s="11">
        <v>551.16999999999996</v>
      </c>
      <c r="D117" s="11">
        <v>574.23</v>
      </c>
      <c r="E117" s="11">
        <v>596.65</v>
      </c>
      <c r="F117" s="11">
        <v>627.34</v>
      </c>
      <c r="G117" s="11">
        <v>651.05999999999995</v>
      </c>
      <c r="H117" s="11">
        <v>683.05</v>
      </c>
      <c r="J117" s="10" t="s">
        <v>34</v>
      </c>
      <c r="K117" s="11">
        <v>551.14</v>
      </c>
      <c r="L117" s="11">
        <v>574.24</v>
      </c>
      <c r="M117" s="11">
        <v>596.66</v>
      </c>
      <c r="N117" s="11">
        <v>627.35</v>
      </c>
      <c r="O117" s="11">
        <v>651.05999999999995</v>
      </c>
      <c r="P117" s="11">
        <v>683.06</v>
      </c>
    </row>
    <row r="118" spans="2:16" x14ac:dyDescent="0.2">
      <c r="B118" s="14" t="s">
        <v>35</v>
      </c>
      <c r="C118" s="11">
        <v>763</v>
      </c>
      <c r="D118" s="11">
        <v>763.83</v>
      </c>
      <c r="E118" s="11">
        <v>763.73</v>
      </c>
      <c r="F118" s="21">
        <v>763.76</v>
      </c>
      <c r="G118" s="11">
        <v>762.5</v>
      </c>
      <c r="H118" s="11">
        <v>761</v>
      </c>
      <c r="J118" s="14" t="s">
        <v>35</v>
      </c>
      <c r="K118" s="11">
        <v>763.09</v>
      </c>
      <c r="L118" s="11">
        <v>763.82</v>
      </c>
      <c r="M118" s="21">
        <v>764</v>
      </c>
      <c r="N118" s="21">
        <v>763.75</v>
      </c>
      <c r="O118" s="11">
        <v>762.49</v>
      </c>
      <c r="P118" s="11">
        <v>760.99</v>
      </c>
    </row>
    <row r="119" spans="2:16" x14ac:dyDescent="0.2">
      <c r="B119" s="13" t="s">
        <v>36</v>
      </c>
      <c r="C119" s="11">
        <v>385</v>
      </c>
      <c r="D119" s="11">
        <v>385</v>
      </c>
      <c r="E119" s="11">
        <v>405</v>
      </c>
      <c r="F119" s="11">
        <v>425</v>
      </c>
      <c r="G119" s="11">
        <v>445</v>
      </c>
      <c r="H119" s="11">
        <v>465</v>
      </c>
      <c r="J119" s="13" t="s">
        <v>36</v>
      </c>
      <c r="K119" s="11">
        <v>385</v>
      </c>
      <c r="L119" s="11">
        <v>385</v>
      </c>
      <c r="M119" s="11">
        <v>405</v>
      </c>
      <c r="N119" s="11">
        <v>425</v>
      </c>
      <c r="O119" s="11">
        <v>445</v>
      </c>
      <c r="P119" s="11">
        <v>465</v>
      </c>
    </row>
    <row r="120" spans="2:16" x14ac:dyDescent="0.2">
      <c r="B120" s="12" t="s">
        <v>37</v>
      </c>
      <c r="C120" s="11">
        <v>76.77</v>
      </c>
      <c r="D120" s="11">
        <v>76.760000000000005</v>
      </c>
      <c r="E120" s="11">
        <v>76.73</v>
      </c>
      <c r="F120" s="11">
        <v>76.41</v>
      </c>
      <c r="G120" s="11">
        <v>76.69</v>
      </c>
      <c r="H120" s="11">
        <v>76.67</v>
      </c>
      <c r="J120" s="12" t="s">
        <v>37</v>
      </c>
      <c r="K120" s="11">
        <v>76.78</v>
      </c>
      <c r="L120" s="11">
        <v>76.760000000000005</v>
      </c>
      <c r="M120" s="11">
        <v>76.73</v>
      </c>
      <c r="N120" s="11">
        <v>76.41</v>
      </c>
      <c r="O120" s="11">
        <v>76.69</v>
      </c>
      <c r="P120" s="11">
        <v>76.67</v>
      </c>
    </row>
    <row r="121" spans="2:16" x14ac:dyDescent="0.2">
      <c r="B121" s="15" t="s">
        <v>38</v>
      </c>
      <c r="C121" s="11">
        <v>200</v>
      </c>
      <c r="D121" s="11">
        <v>200</v>
      </c>
      <c r="E121" s="11">
        <v>220</v>
      </c>
      <c r="G121" s="11">
        <v>260</v>
      </c>
      <c r="H121" s="11">
        <v>280</v>
      </c>
      <c r="J121" s="15" t="s">
        <v>38</v>
      </c>
      <c r="K121" s="11">
        <v>200</v>
      </c>
      <c r="L121" s="11">
        <v>200</v>
      </c>
      <c r="M121" s="11">
        <v>220</v>
      </c>
      <c r="N121" s="11"/>
      <c r="O121" s="11">
        <v>260</v>
      </c>
      <c r="P121" s="11">
        <v>280</v>
      </c>
    </row>
    <row r="122" spans="2:16" x14ac:dyDescent="0.2">
      <c r="B122" s="16" t="s">
        <v>39</v>
      </c>
      <c r="C122" s="11">
        <v>376.5</v>
      </c>
      <c r="D122" s="11">
        <v>376.5</v>
      </c>
      <c r="E122" s="11">
        <v>376.5</v>
      </c>
      <c r="F122" s="11">
        <v>376.5</v>
      </c>
      <c r="G122" s="11">
        <v>376.5</v>
      </c>
      <c r="H122" s="11">
        <v>376.5</v>
      </c>
      <c r="J122" s="16" t="s">
        <v>39</v>
      </c>
      <c r="K122" s="11">
        <v>376.5</v>
      </c>
      <c r="L122" s="11">
        <v>376.5</v>
      </c>
      <c r="M122" s="11">
        <v>376.5</v>
      </c>
      <c r="N122" s="11">
        <v>376.5</v>
      </c>
      <c r="O122" s="11">
        <v>376.5</v>
      </c>
      <c r="P122" s="11">
        <v>376.5</v>
      </c>
    </row>
    <row r="123" spans="2:16" x14ac:dyDescent="0.2">
      <c r="B123" s="13" t="s">
        <v>40</v>
      </c>
      <c r="C123" s="11">
        <v>421</v>
      </c>
      <c r="D123" s="11">
        <v>421.72</v>
      </c>
      <c r="E123" s="11">
        <v>421.37</v>
      </c>
      <c r="F123" s="21">
        <v>421.2</v>
      </c>
      <c r="G123" s="11">
        <v>419.76</v>
      </c>
      <c r="H123" s="11">
        <v>418.12</v>
      </c>
      <c r="J123" s="13" t="s">
        <v>40</v>
      </c>
      <c r="K123" s="11">
        <v>420.95</v>
      </c>
      <c r="L123" s="11">
        <v>421.73</v>
      </c>
      <c r="M123" s="21">
        <v>421.66</v>
      </c>
      <c r="N123" s="21">
        <v>421.2</v>
      </c>
      <c r="O123" s="11">
        <v>419.77</v>
      </c>
      <c r="P123" s="11">
        <v>418.12</v>
      </c>
    </row>
    <row r="124" spans="2:16" x14ac:dyDescent="0.2">
      <c r="B124" s="15" t="s">
        <v>41</v>
      </c>
      <c r="C124" s="11" t="s">
        <v>42</v>
      </c>
      <c r="D124" s="11" t="s">
        <v>42</v>
      </c>
      <c r="E124" s="11">
        <v>0</v>
      </c>
      <c r="F124" s="11">
        <v>0</v>
      </c>
      <c r="G124" s="11" t="s">
        <v>42</v>
      </c>
      <c r="H124" s="11" t="s">
        <v>42</v>
      </c>
      <c r="J124" s="15" t="s">
        <v>41</v>
      </c>
      <c r="K124" s="11" t="s">
        <v>42</v>
      </c>
      <c r="L124" s="11" t="s">
        <v>42</v>
      </c>
      <c r="M124" s="11"/>
      <c r="N124" s="11"/>
      <c r="O124" s="11" t="s">
        <v>42</v>
      </c>
      <c r="P124" s="11" t="s">
        <v>42</v>
      </c>
    </row>
    <row r="125" spans="2:16" x14ac:dyDescent="0.2">
      <c r="B125" s="15" t="s">
        <v>43</v>
      </c>
      <c r="C125" s="11">
        <v>50</v>
      </c>
      <c r="D125" s="11">
        <v>50</v>
      </c>
      <c r="E125" s="11">
        <v>50</v>
      </c>
      <c r="F125" s="11">
        <v>50</v>
      </c>
      <c r="G125" s="11">
        <v>50</v>
      </c>
      <c r="H125" s="11">
        <v>50</v>
      </c>
      <c r="J125" s="15" t="s">
        <v>43</v>
      </c>
      <c r="K125" s="11">
        <v>50</v>
      </c>
      <c r="L125" s="11">
        <v>50</v>
      </c>
      <c r="M125" s="11">
        <v>50</v>
      </c>
      <c r="N125" s="11">
        <v>50</v>
      </c>
      <c r="O125" s="11">
        <v>50</v>
      </c>
      <c r="P125" s="11">
        <v>50</v>
      </c>
    </row>
    <row r="126" spans="2:16" x14ac:dyDescent="0.2">
      <c r="B126" s="15" t="s">
        <v>44</v>
      </c>
      <c r="C126" s="11" t="s">
        <v>42</v>
      </c>
      <c r="D126" s="11" t="s">
        <v>42</v>
      </c>
      <c r="E126" s="11" t="s">
        <v>42</v>
      </c>
      <c r="F126" s="11"/>
      <c r="G126" s="11" t="s">
        <v>42</v>
      </c>
      <c r="H126" s="11" t="s">
        <v>42</v>
      </c>
      <c r="J126" s="15" t="s">
        <v>44</v>
      </c>
      <c r="K126" s="11" t="s">
        <v>42</v>
      </c>
      <c r="L126" s="11" t="s">
        <v>42</v>
      </c>
      <c r="M126" s="11" t="s">
        <v>42</v>
      </c>
      <c r="N126" s="11"/>
      <c r="O126" s="11" t="s">
        <v>42</v>
      </c>
      <c r="P126" s="11" t="s">
        <v>42</v>
      </c>
    </row>
    <row r="127" spans="2:16" x14ac:dyDescent="0.2">
      <c r="B127" s="15" t="s">
        <v>45</v>
      </c>
      <c r="C127" s="11" t="s">
        <v>42</v>
      </c>
      <c r="D127" s="11" t="s">
        <v>42</v>
      </c>
      <c r="E127" s="11" t="s">
        <v>42</v>
      </c>
      <c r="F127" s="11"/>
      <c r="G127" s="11" t="s">
        <v>42</v>
      </c>
      <c r="H127" s="11" t="s">
        <v>42</v>
      </c>
      <c r="J127" s="15" t="s">
        <v>45</v>
      </c>
      <c r="K127" s="11" t="s">
        <v>42</v>
      </c>
      <c r="L127" s="11" t="s">
        <v>42</v>
      </c>
      <c r="M127" s="11" t="s">
        <v>42</v>
      </c>
      <c r="N127" s="11"/>
      <c r="O127" s="11" t="s">
        <v>42</v>
      </c>
      <c r="P127" s="11" t="s">
        <v>42</v>
      </c>
    </row>
    <row r="128" spans="2:16" x14ac:dyDescent="0.2">
      <c r="B128" s="13" t="s">
        <v>46</v>
      </c>
      <c r="C128" s="11">
        <v>1.5</v>
      </c>
      <c r="D128" s="11">
        <v>1.5</v>
      </c>
      <c r="E128" s="11">
        <v>1.5</v>
      </c>
      <c r="F128" s="11">
        <v>1.5</v>
      </c>
      <c r="G128" s="11">
        <v>1.5</v>
      </c>
      <c r="H128" s="11">
        <v>1.5</v>
      </c>
      <c r="J128" s="13" t="s">
        <v>46</v>
      </c>
      <c r="K128" s="11">
        <v>1.5</v>
      </c>
      <c r="L128" s="11">
        <v>1.5</v>
      </c>
      <c r="M128" s="11">
        <v>1.5</v>
      </c>
      <c r="N128" s="11">
        <v>1.5</v>
      </c>
      <c r="O128" s="11">
        <v>1.5</v>
      </c>
      <c r="P128" s="11">
        <v>1.5</v>
      </c>
    </row>
    <row r="129" spans="2:16" x14ac:dyDescent="0.2">
      <c r="B129" s="10" t="s">
        <v>47</v>
      </c>
      <c r="C129" s="11">
        <v>730.73</v>
      </c>
      <c r="D129" s="11">
        <v>758.64</v>
      </c>
      <c r="E129" s="11">
        <v>780.49</v>
      </c>
      <c r="F129" s="11">
        <v>809.09</v>
      </c>
      <c r="G129" s="11">
        <v>837.65</v>
      </c>
      <c r="H129" s="11">
        <v>873.22</v>
      </c>
      <c r="J129" s="10" t="s">
        <v>47</v>
      </c>
      <c r="K129" s="11">
        <v>730.73</v>
      </c>
      <c r="L129" s="11">
        <v>758.64</v>
      </c>
      <c r="M129" s="11">
        <v>780.35</v>
      </c>
      <c r="N129" s="11">
        <v>809.09</v>
      </c>
      <c r="O129" s="11">
        <v>837.65</v>
      </c>
      <c r="P129" s="11">
        <v>873.22</v>
      </c>
    </row>
    <row r="130" spans="2:16" x14ac:dyDescent="0.2">
      <c r="B130" s="10" t="s">
        <v>58</v>
      </c>
      <c r="C130" s="11">
        <v>178.52</v>
      </c>
      <c r="D130" s="11">
        <v>178.68</v>
      </c>
      <c r="E130" s="11">
        <v>179.03</v>
      </c>
      <c r="F130" s="11">
        <v>183.29</v>
      </c>
      <c r="G130" s="11">
        <v>179.57</v>
      </c>
      <c r="H130" s="11">
        <v>179.78</v>
      </c>
      <c r="J130" s="10" t="s">
        <v>58</v>
      </c>
      <c r="K130" s="11">
        <v>178.35</v>
      </c>
      <c r="L130" s="11">
        <v>178.7</v>
      </c>
      <c r="M130" s="11">
        <v>179.05</v>
      </c>
      <c r="N130" s="11">
        <v>183.31</v>
      </c>
      <c r="O130" s="11">
        <v>179.58</v>
      </c>
      <c r="P130" s="11">
        <v>179.79</v>
      </c>
    </row>
    <row r="131" spans="2:16" x14ac:dyDescent="0.2">
      <c r="B131" s="10" t="s">
        <v>48</v>
      </c>
      <c r="C131" s="11">
        <v>140.41999999999999</v>
      </c>
      <c r="D131" s="11">
        <v>143.56</v>
      </c>
      <c r="E131" s="11">
        <f>E117-E105</f>
        <v>146.20999999999998</v>
      </c>
      <c r="F131" s="11">
        <f>F117-F105</f>
        <v>152.11000000000001</v>
      </c>
      <c r="G131" s="11">
        <v>151.01</v>
      </c>
      <c r="H131" s="11">
        <v>153.15</v>
      </c>
      <c r="J131" s="10" t="s">
        <v>48</v>
      </c>
      <c r="K131" s="11">
        <f t="shared" ref="K131:L131" si="16">K117-K105</f>
        <v>140.26</v>
      </c>
      <c r="L131" s="11">
        <f t="shared" si="16"/>
        <v>143.57999999999998</v>
      </c>
      <c r="M131" s="11">
        <f>M117-M105</f>
        <v>146.23999999999995</v>
      </c>
      <c r="N131" s="11">
        <f>N117-N105</f>
        <v>152.13</v>
      </c>
      <c r="O131" s="11">
        <f t="shared" ref="O131:P131" si="17">O117-O105</f>
        <v>151.01999999999992</v>
      </c>
      <c r="P131" s="11">
        <f t="shared" si="17"/>
        <v>153.16999999999996</v>
      </c>
    </row>
    <row r="132" spans="2:16" x14ac:dyDescent="0.2">
      <c r="B132" s="15"/>
      <c r="C132" s="11" t="s">
        <v>51</v>
      </c>
      <c r="D132" s="11" t="s">
        <v>52</v>
      </c>
      <c r="E132" s="11" t="s">
        <v>52</v>
      </c>
      <c r="F132" s="11" t="s">
        <v>52</v>
      </c>
      <c r="G132" s="11" t="s">
        <v>52</v>
      </c>
      <c r="H132" s="11" t="s">
        <v>52</v>
      </c>
      <c r="J132" s="15"/>
      <c r="K132" s="11" t="s">
        <v>51</v>
      </c>
      <c r="L132" s="11" t="s">
        <v>52</v>
      </c>
      <c r="M132" s="11" t="s">
        <v>52</v>
      </c>
      <c r="N132" s="11" t="s">
        <v>52</v>
      </c>
      <c r="O132" s="11" t="s">
        <v>52</v>
      </c>
      <c r="P132" s="11" t="s">
        <v>52</v>
      </c>
    </row>
    <row r="133" spans="2:16" x14ac:dyDescent="0.2">
      <c r="B133" s="13" t="s">
        <v>53</v>
      </c>
      <c r="C133" s="11">
        <v>144.24</v>
      </c>
      <c r="D133" s="11">
        <v>150</v>
      </c>
      <c r="E133" s="11">
        <v>150</v>
      </c>
      <c r="F133" s="11">
        <v>150</v>
      </c>
      <c r="G133" s="11">
        <v>150</v>
      </c>
      <c r="H133" s="11">
        <v>150</v>
      </c>
      <c r="J133" s="13" t="s">
        <v>53</v>
      </c>
      <c r="K133" s="11">
        <v>144.24</v>
      </c>
      <c r="L133" s="11">
        <v>150</v>
      </c>
      <c r="M133" s="11">
        <v>150</v>
      </c>
      <c r="N133" s="11">
        <v>150</v>
      </c>
      <c r="O133" s="11">
        <v>150</v>
      </c>
      <c r="P133" s="11">
        <v>150</v>
      </c>
    </row>
    <row r="134" spans="2:16" x14ac:dyDescent="0.2">
      <c r="B134" s="10" t="s">
        <v>54</v>
      </c>
      <c r="C134" s="11">
        <f>C46</f>
        <v>525</v>
      </c>
      <c r="D134" s="11">
        <f t="shared" ref="D134:H135" si="18">D46</f>
        <v>525</v>
      </c>
      <c r="E134" s="11">
        <f t="shared" si="18"/>
        <v>525</v>
      </c>
      <c r="F134" s="11">
        <f t="shared" si="18"/>
        <v>525</v>
      </c>
      <c r="G134" s="11">
        <f t="shared" si="18"/>
        <v>525</v>
      </c>
      <c r="H134" s="11">
        <f t="shared" si="18"/>
        <v>525</v>
      </c>
      <c r="J134" s="10" t="s">
        <v>54</v>
      </c>
      <c r="K134" s="11">
        <f>C46</f>
        <v>525</v>
      </c>
      <c r="L134" s="11">
        <f t="shared" ref="L134:P135" si="19">D46</f>
        <v>525</v>
      </c>
      <c r="M134" s="11">
        <f t="shared" si="19"/>
        <v>525</v>
      </c>
      <c r="N134" s="11">
        <f t="shared" si="19"/>
        <v>525</v>
      </c>
      <c r="O134" s="11">
        <f t="shared" si="19"/>
        <v>525</v>
      </c>
      <c r="P134" s="11">
        <f t="shared" si="19"/>
        <v>525</v>
      </c>
    </row>
    <row r="135" spans="2:16" x14ac:dyDescent="0.2">
      <c r="B135" s="17" t="s">
        <v>55</v>
      </c>
      <c r="C135" s="18">
        <f>C47</f>
        <v>477</v>
      </c>
      <c r="D135" s="18">
        <f t="shared" si="18"/>
        <v>477</v>
      </c>
      <c r="E135" s="18">
        <f t="shared" si="18"/>
        <v>477</v>
      </c>
      <c r="F135" s="18">
        <f t="shared" si="18"/>
        <v>477</v>
      </c>
      <c r="G135" s="18">
        <f t="shared" si="18"/>
        <v>477</v>
      </c>
      <c r="H135" s="18">
        <f t="shared" si="18"/>
        <v>477</v>
      </c>
      <c r="J135" s="17" t="s">
        <v>55</v>
      </c>
      <c r="K135" s="18">
        <f>C47</f>
        <v>477</v>
      </c>
      <c r="L135" s="18">
        <f t="shared" si="19"/>
        <v>477</v>
      </c>
      <c r="M135" s="18">
        <f t="shared" si="19"/>
        <v>477</v>
      </c>
      <c r="N135" s="18">
        <f t="shared" si="19"/>
        <v>477</v>
      </c>
      <c r="O135" s="18">
        <f t="shared" si="19"/>
        <v>477</v>
      </c>
      <c r="P135" s="18">
        <f t="shared" si="19"/>
        <v>477</v>
      </c>
    </row>
    <row r="136" spans="2:16" ht="16" thickBot="1" x14ac:dyDescent="0.25">
      <c r="B136" s="19" t="s">
        <v>56</v>
      </c>
      <c r="C136" s="20">
        <v>608.65</v>
      </c>
      <c r="D136" s="20">
        <v>630.76</v>
      </c>
      <c r="E136" s="20">
        <v>652.98</v>
      </c>
      <c r="F136" s="20"/>
      <c r="G136" s="20">
        <v>707.44</v>
      </c>
      <c r="H136" s="20">
        <v>739.66</v>
      </c>
      <c r="J136" s="19" t="s">
        <v>56</v>
      </c>
      <c r="K136" s="20">
        <v>608.65</v>
      </c>
      <c r="L136" s="20">
        <v>630.76</v>
      </c>
      <c r="M136" s="20">
        <v>652.98</v>
      </c>
      <c r="N136" s="20"/>
      <c r="O136" s="20">
        <v>707.44</v>
      </c>
      <c r="P136" s="20">
        <v>739.66</v>
      </c>
    </row>
    <row r="137" spans="2:16" ht="16" thickBot="1" x14ac:dyDescent="0.25">
      <c r="B137" s="90" t="s">
        <v>57</v>
      </c>
      <c r="C137" s="91"/>
      <c r="D137" s="91"/>
      <c r="E137" s="91"/>
      <c r="F137" s="91"/>
      <c r="G137" s="91"/>
      <c r="H137" s="92"/>
      <c r="J137" s="90" t="s">
        <v>57</v>
      </c>
      <c r="K137" s="91"/>
      <c r="L137" s="91"/>
      <c r="M137" s="91"/>
      <c r="N137" s="91"/>
      <c r="O137" s="91"/>
      <c r="P137" s="92"/>
    </row>
    <row r="141" spans="2:16" ht="16" thickBot="1" x14ac:dyDescent="0.25"/>
    <row r="142" spans="2:16" x14ac:dyDescent="0.2">
      <c r="B142" s="96" t="s">
        <v>1</v>
      </c>
      <c r="C142" s="83" t="s">
        <v>2</v>
      </c>
      <c r="D142" s="84"/>
      <c r="E142" s="2" t="s">
        <v>3</v>
      </c>
      <c r="F142" s="1" t="s">
        <v>4</v>
      </c>
      <c r="G142" s="1" t="s">
        <v>5</v>
      </c>
      <c r="H142" s="3"/>
      <c r="J142" s="96" t="s">
        <v>1</v>
      </c>
      <c r="K142" s="83" t="s">
        <v>2</v>
      </c>
      <c r="L142" s="84"/>
      <c r="M142" s="2" t="s">
        <v>3</v>
      </c>
      <c r="N142" s="1" t="s">
        <v>4</v>
      </c>
      <c r="O142" s="1" t="s">
        <v>5</v>
      </c>
      <c r="P142" s="3"/>
    </row>
    <row r="143" spans="2:16" x14ac:dyDescent="0.2">
      <c r="B143" s="97"/>
      <c r="C143" s="85" t="s">
        <v>6</v>
      </c>
      <c r="D143" s="86"/>
      <c r="E143" s="5" t="s">
        <v>7</v>
      </c>
      <c r="F143" s="4" t="s">
        <v>8</v>
      </c>
      <c r="G143" s="5"/>
      <c r="H143" s="6"/>
      <c r="J143" s="97"/>
      <c r="K143" s="85" t="s">
        <v>6</v>
      </c>
      <c r="L143" s="86"/>
      <c r="M143" s="5" t="s">
        <v>7</v>
      </c>
      <c r="N143" s="4" t="s">
        <v>8</v>
      </c>
      <c r="O143" s="5"/>
      <c r="P143" s="6"/>
    </row>
    <row r="144" spans="2:16" x14ac:dyDescent="0.2">
      <c r="B144" s="97"/>
      <c r="C144" s="85" t="s">
        <v>9</v>
      </c>
      <c r="D144" s="86"/>
      <c r="E144" s="4" t="s">
        <v>10</v>
      </c>
      <c r="F144" s="5" t="s">
        <v>11</v>
      </c>
      <c r="G144" s="5"/>
      <c r="H144" s="6"/>
      <c r="J144" s="97"/>
      <c r="K144" s="85" t="s">
        <v>9</v>
      </c>
      <c r="L144" s="86"/>
      <c r="M144" s="5" t="s">
        <v>10</v>
      </c>
      <c r="N144" s="4" t="s">
        <v>11</v>
      </c>
      <c r="O144" s="5"/>
      <c r="P144" s="6"/>
    </row>
    <row r="145" spans="2:16" ht="16" thickBot="1" x14ac:dyDescent="0.25">
      <c r="B145" s="7"/>
      <c r="H145" s="6"/>
      <c r="J145" s="7"/>
      <c r="P145" s="6"/>
    </row>
    <row r="146" spans="2:16" ht="21" thickBot="1" x14ac:dyDescent="0.25">
      <c r="B146" s="87" t="s">
        <v>13</v>
      </c>
      <c r="C146" s="88"/>
      <c r="D146" s="88"/>
      <c r="E146" s="88"/>
      <c r="F146" s="88"/>
      <c r="G146" s="88"/>
      <c r="H146" s="89"/>
      <c r="J146" s="87" t="s">
        <v>13</v>
      </c>
      <c r="K146" s="88"/>
      <c r="L146" s="88"/>
      <c r="M146" s="88"/>
      <c r="N146" s="88"/>
      <c r="O146" s="88"/>
      <c r="P146" s="89"/>
    </row>
    <row r="147" spans="2:16" x14ac:dyDescent="0.2">
      <c r="B147" s="8" t="s">
        <v>14</v>
      </c>
      <c r="C147" s="9" t="s">
        <v>15</v>
      </c>
      <c r="D147" s="9" t="s">
        <v>16</v>
      </c>
      <c r="E147" s="9" t="s">
        <v>17</v>
      </c>
      <c r="F147" s="9" t="s">
        <v>18</v>
      </c>
      <c r="G147" s="9" t="s">
        <v>19</v>
      </c>
      <c r="H147" s="9" t="s">
        <v>20</v>
      </c>
      <c r="J147" s="8" t="s">
        <v>14</v>
      </c>
      <c r="K147" s="9" t="s">
        <v>15</v>
      </c>
      <c r="L147" s="9" t="s">
        <v>16</v>
      </c>
      <c r="M147" s="9" t="s">
        <v>17</v>
      </c>
      <c r="N147" s="9" t="s">
        <v>18</v>
      </c>
      <c r="O147" s="9" t="s">
        <v>19</v>
      </c>
      <c r="P147" s="9" t="s">
        <v>20</v>
      </c>
    </row>
    <row r="148" spans="2:16" x14ac:dyDescent="0.2">
      <c r="B148" s="10" t="s">
        <v>21</v>
      </c>
      <c r="C148" s="11">
        <v>594.76</v>
      </c>
      <c r="D148" s="11">
        <v>607.76</v>
      </c>
      <c r="E148" s="11">
        <v>617.72</v>
      </c>
      <c r="F148" s="11">
        <v>625.80999999999995</v>
      </c>
      <c r="G148" s="11">
        <v>635.87</v>
      </c>
      <c r="H148" s="11">
        <v>644.05999999999995</v>
      </c>
      <c r="J148" s="10" t="s">
        <v>21</v>
      </c>
      <c r="K148" s="11">
        <v>594.83000000000004</v>
      </c>
      <c r="L148" s="11">
        <v>607.95000000000005</v>
      </c>
      <c r="M148" s="11">
        <v>617.91999999999996</v>
      </c>
      <c r="N148" s="11">
        <v>626.1</v>
      </c>
      <c r="O148" s="11">
        <v>636.07000000000005</v>
      </c>
      <c r="P148" s="11">
        <v>644.27</v>
      </c>
    </row>
    <row r="149" spans="2:16" x14ac:dyDescent="0.2">
      <c r="B149" s="12" t="s">
        <v>22</v>
      </c>
      <c r="C149" s="11">
        <v>414.36</v>
      </c>
      <c r="D149" s="11">
        <v>433.85</v>
      </c>
      <c r="E149" s="11">
        <v>453.61</v>
      </c>
      <c r="F149" s="11">
        <v>479.66</v>
      </c>
      <c r="G149" s="11">
        <v>503.17</v>
      </c>
      <c r="H149" s="11">
        <v>532.97</v>
      </c>
      <c r="J149" s="12" t="s">
        <v>22</v>
      </c>
      <c r="K149" s="11">
        <v>414.26</v>
      </c>
      <c r="L149" s="11">
        <v>433.58</v>
      </c>
      <c r="M149" s="11">
        <v>453.34</v>
      </c>
      <c r="N149" s="11">
        <v>479.28</v>
      </c>
      <c r="O149" s="11">
        <v>502.92</v>
      </c>
      <c r="P149" s="11">
        <v>532.72</v>
      </c>
    </row>
    <row r="150" spans="2:16" x14ac:dyDescent="0.2">
      <c r="B150" s="13" t="s">
        <v>23</v>
      </c>
      <c r="C150" s="11">
        <v>95</v>
      </c>
      <c r="D150" s="11">
        <v>100</v>
      </c>
      <c r="E150" s="11">
        <v>110</v>
      </c>
      <c r="F150" s="11">
        <v>120</v>
      </c>
      <c r="G150" s="11">
        <v>130</v>
      </c>
      <c r="H150" s="11">
        <v>140</v>
      </c>
      <c r="J150" s="13" t="s">
        <v>23</v>
      </c>
      <c r="K150" s="11">
        <v>95</v>
      </c>
      <c r="L150" s="11">
        <v>100</v>
      </c>
      <c r="M150" s="11">
        <v>110</v>
      </c>
      <c r="N150" s="11">
        <f t="shared" ref="N150" si="20">N$18</f>
        <v>120</v>
      </c>
      <c r="O150" s="11">
        <v>130</v>
      </c>
      <c r="P150" s="11">
        <v>140</v>
      </c>
    </row>
    <row r="151" spans="2:16" x14ac:dyDescent="0.2">
      <c r="B151" s="12" t="s">
        <v>24</v>
      </c>
      <c r="C151" s="11">
        <v>64.45</v>
      </c>
      <c r="D151" s="11">
        <v>64.44</v>
      </c>
      <c r="E151" s="11">
        <v>64.5</v>
      </c>
      <c r="F151" s="11">
        <v>64.66</v>
      </c>
      <c r="G151" s="11">
        <v>64.58</v>
      </c>
      <c r="H151" s="11">
        <v>64.61</v>
      </c>
      <c r="J151" s="12" t="s">
        <v>24</v>
      </c>
      <c r="K151" s="11">
        <v>64.44</v>
      </c>
      <c r="L151" s="11">
        <v>64.41</v>
      </c>
      <c r="M151" s="11">
        <v>64.47</v>
      </c>
      <c r="N151" s="11">
        <v>64.62</v>
      </c>
      <c r="O151" s="11">
        <v>64.56</v>
      </c>
      <c r="P151" s="11">
        <v>64.59</v>
      </c>
    </row>
    <row r="152" spans="2:16" x14ac:dyDescent="0.2">
      <c r="B152" s="14" t="s">
        <v>25</v>
      </c>
      <c r="C152" s="11">
        <v>346.9</v>
      </c>
      <c r="D152" s="11">
        <v>346.52</v>
      </c>
      <c r="E152" s="11">
        <v>346.76</v>
      </c>
      <c r="F152" s="11">
        <v>348.63</v>
      </c>
      <c r="G152" s="11">
        <v>347.16</v>
      </c>
      <c r="H152" s="11">
        <v>347.34</v>
      </c>
      <c r="J152" s="14" t="s">
        <v>25</v>
      </c>
      <c r="K152" s="11">
        <v>346.78</v>
      </c>
      <c r="L152" s="11">
        <v>346.17</v>
      </c>
      <c r="M152" s="11">
        <v>346.41</v>
      </c>
      <c r="N152" s="11">
        <v>348.14</v>
      </c>
      <c r="O152" s="11">
        <v>346.82</v>
      </c>
      <c r="P152" s="11">
        <v>346.99</v>
      </c>
    </row>
    <row r="153" spans="2:16" x14ac:dyDescent="0.2">
      <c r="B153" s="12" t="s">
        <v>26</v>
      </c>
      <c r="C153" s="11">
        <v>-29.6</v>
      </c>
      <c r="D153" s="11">
        <v>-29.98</v>
      </c>
      <c r="E153" s="11">
        <v>-29.74</v>
      </c>
      <c r="F153" s="11">
        <v>-27.87</v>
      </c>
      <c r="G153" s="11">
        <v>-29.34</v>
      </c>
      <c r="H153" s="11">
        <v>-29.16</v>
      </c>
      <c r="J153" s="12" t="s">
        <v>26</v>
      </c>
      <c r="K153" s="11">
        <v>-29.72</v>
      </c>
      <c r="L153" s="11">
        <v>-30.33</v>
      </c>
      <c r="M153" s="11">
        <v>-30.09</v>
      </c>
      <c r="N153" s="11">
        <v>-28.36</v>
      </c>
      <c r="O153" s="11">
        <v>-29.68</v>
      </c>
      <c r="P153" s="11">
        <v>-29.51</v>
      </c>
    </row>
    <row r="154" spans="2:16" x14ac:dyDescent="0.2">
      <c r="B154" s="14" t="s">
        <v>27</v>
      </c>
      <c r="C154" s="11">
        <v>133.43</v>
      </c>
      <c r="D154" s="11">
        <v>131.30000000000001</v>
      </c>
      <c r="E154" s="11">
        <v>133.08000000000001</v>
      </c>
      <c r="F154" s="11">
        <v>131.83000000000001</v>
      </c>
      <c r="G154" s="11">
        <v>132.43</v>
      </c>
      <c r="H154" s="11">
        <v>129.96</v>
      </c>
      <c r="J154" s="14" t="s">
        <v>27</v>
      </c>
      <c r="K154" s="11">
        <v>133.5</v>
      </c>
      <c r="L154" s="11">
        <v>131.5</v>
      </c>
      <c r="M154" s="11">
        <v>133.28</v>
      </c>
      <c r="N154" s="11">
        <v>132.09</v>
      </c>
      <c r="O154" s="11">
        <v>132.61000000000001</v>
      </c>
      <c r="P154" s="11">
        <v>130.13999999999999</v>
      </c>
    </row>
    <row r="155" spans="2:16" x14ac:dyDescent="0.2">
      <c r="B155" s="13" t="s">
        <v>28</v>
      </c>
      <c r="C155" s="11">
        <v>560</v>
      </c>
      <c r="D155" s="11">
        <v>560</v>
      </c>
      <c r="E155" s="11">
        <v>560</v>
      </c>
      <c r="F155" s="11">
        <v>560</v>
      </c>
      <c r="G155" s="11">
        <v>560</v>
      </c>
      <c r="H155" s="11">
        <v>560</v>
      </c>
      <c r="J155" s="13" t="s">
        <v>28</v>
      </c>
      <c r="K155" s="11">
        <v>560</v>
      </c>
      <c r="L155" s="11">
        <v>560</v>
      </c>
      <c r="M155" s="11">
        <v>560</v>
      </c>
      <c r="N155" s="11">
        <v>560</v>
      </c>
      <c r="O155" s="11">
        <v>560</v>
      </c>
      <c r="P155" s="11">
        <v>560</v>
      </c>
    </row>
    <row r="156" spans="2:16" x14ac:dyDescent="0.2">
      <c r="B156" s="13" t="s">
        <v>29</v>
      </c>
      <c r="C156" s="11">
        <v>44</v>
      </c>
      <c r="D156" s="11">
        <v>44</v>
      </c>
      <c r="E156" s="11">
        <v>44</v>
      </c>
      <c r="F156" s="11">
        <v>44</v>
      </c>
      <c r="G156" s="11">
        <v>44</v>
      </c>
      <c r="H156" s="11">
        <v>44</v>
      </c>
      <c r="J156" s="13" t="s">
        <v>29</v>
      </c>
      <c r="K156" s="11">
        <v>44</v>
      </c>
      <c r="L156" s="11">
        <v>44</v>
      </c>
      <c r="M156" s="11">
        <v>44</v>
      </c>
      <c r="N156" s="11">
        <v>44</v>
      </c>
      <c r="O156" s="11">
        <v>44</v>
      </c>
      <c r="P156" s="11">
        <v>44</v>
      </c>
    </row>
    <row r="157" spans="2:16" x14ac:dyDescent="0.2">
      <c r="B157" s="10" t="s">
        <v>30</v>
      </c>
      <c r="C157" s="11">
        <v>731.69</v>
      </c>
      <c r="D157" s="11">
        <v>769.56</v>
      </c>
      <c r="E157" s="11">
        <v>781.22</v>
      </c>
      <c r="F157" s="11">
        <v>809.78</v>
      </c>
      <c r="G157" s="11">
        <v>838.44</v>
      </c>
      <c r="H157" s="11">
        <v>873.96</v>
      </c>
      <c r="J157" s="10" t="s">
        <v>30</v>
      </c>
      <c r="K157" s="11">
        <v>731.69</v>
      </c>
      <c r="L157" s="11">
        <v>759.56</v>
      </c>
      <c r="M157" s="11">
        <v>781.22</v>
      </c>
      <c r="N157" s="11">
        <v>809.78</v>
      </c>
      <c r="O157" s="11">
        <v>838.44</v>
      </c>
      <c r="P157" s="11">
        <v>873.96</v>
      </c>
    </row>
    <row r="158" spans="2:16" x14ac:dyDescent="0.2">
      <c r="B158" s="13" t="s">
        <v>31</v>
      </c>
      <c r="C158" s="11">
        <v>431.22</v>
      </c>
      <c r="D158" s="11">
        <v>431.34</v>
      </c>
      <c r="E158" s="11">
        <v>431.34</v>
      </c>
      <c r="F158" s="11">
        <v>430.89</v>
      </c>
      <c r="G158" s="11">
        <v>431.34</v>
      </c>
      <c r="H158" s="11">
        <v>431.34</v>
      </c>
      <c r="J158" s="13" t="s">
        <v>31</v>
      </c>
      <c r="K158" s="11">
        <v>442.13</v>
      </c>
      <c r="L158" s="11">
        <v>442.29</v>
      </c>
      <c r="M158" s="11">
        <v>442.29</v>
      </c>
      <c r="N158" s="11">
        <v>441.89</v>
      </c>
      <c r="O158" s="11">
        <v>442.29</v>
      </c>
      <c r="P158" s="11">
        <v>442.29</v>
      </c>
    </row>
    <row r="159" spans="2:16" x14ac:dyDescent="0.2">
      <c r="B159" s="13" t="s">
        <v>32</v>
      </c>
      <c r="C159" s="11">
        <v>431.09</v>
      </c>
      <c r="D159" s="11">
        <v>431.2</v>
      </c>
      <c r="E159" s="11">
        <v>431.2</v>
      </c>
      <c r="F159" s="11">
        <v>430.8</v>
      </c>
      <c r="G159" s="11">
        <v>431.21</v>
      </c>
      <c r="H159" s="11">
        <v>431.22</v>
      </c>
      <c r="J159" s="13" t="s">
        <v>32</v>
      </c>
      <c r="K159" s="11">
        <v>441.13</v>
      </c>
      <c r="L159" s="11">
        <v>441.25</v>
      </c>
      <c r="M159" s="11">
        <v>441.27</v>
      </c>
      <c r="N159" s="11">
        <v>440.98</v>
      </c>
      <c r="O159" s="11">
        <v>441.29</v>
      </c>
      <c r="P159" s="11">
        <v>441.31</v>
      </c>
    </row>
    <row r="160" spans="2:16" x14ac:dyDescent="0.2">
      <c r="B160" s="10" t="s">
        <v>33</v>
      </c>
      <c r="C160" s="11">
        <v>1162.18</v>
      </c>
      <c r="D160" s="11">
        <v>1190.1600000000001</v>
      </c>
      <c r="E160" s="11">
        <v>1211.8599999999999</v>
      </c>
      <c r="F160" s="11">
        <v>1240.1099999999999</v>
      </c>
      <c r="G160" s="11">
        <v>1269.1300000000001</v>
      </c>
      <c r="H160" s="11">
        <v>1304.69</v>
      </c>
      <c r="J160" s="10" t="s">
        <v>33</v>
      </c>
      <c r="K160" s="11">
        <v>1172.21</v>
      </c>
      <c r="L160" s="11">
        <v>1200.2</v>
      </c>
      <c r="M160" s="11">
        <v>1221.9100000000001</v>
      </c>
      <c r="N160" s="11">
        <v>1250.27</v>
      </c>
      <c r="O160" s="11">
        <v>1279.2</v>
      </c>
      <c r="P160" s="11">
        <v>1314.76</v>
      </c>
    </row>
    <row r="161" spans="2:16" x14ac:dyDescent="0.2">
      <c r="B161" s="10" t="s">
        <v>34</v>
      </c>
      <c r="C161" s="11">
        <v>550.4</v>
      </c>
      <c r="D161" s="11">
        <v>573.54</v>
      </c>
      <c r="E161" s="11">
        <v>595.94000000000005</v>
      </c>
      <c r="F161" s="11">
        <v>626.29</v>
      </c>
      <c r="G161" s="11">
        <v>650.32000000000005</v>
      </c>
      <c r="H161" s="11">
        <v>682.29</v>
      </c>
      <c r="J161" s="10" t="s">
        <v>34</v>
      </c>
      <c r="K161" s="11">
        <v>550.41999999999996</v>
      </c>
      <c r="L161" s="11">
        <v>573.6</v>
      </c>
      <c r="M161" s="11">
        <v>596</v>
      </c>
      <c r="N161" s="11">
        <v>626.38</v>
      </c>
      <c r="O161" s="11">
        <v>650.38</v>
      </c>
      <c r="P161" s="11">
        <v>682.36</v>
      </c>
    </row>
    <row r="162" spans="2:16" x14ac:dyDescent="0.2">
      <c r="B162" s="14" t="s">
        <v>35</v>
      </c>
      <c r="C162" s="11">
        <v>765.53</v>
      </c>
      <c r="D162" s="11">
        <v>766.14</v>
      </c>
      <c r="E162" s="11">
        <v>766.1</v>
      </c>
      <c r="F162" s="21">
        <v>767.27</v>
      </c>
      <c r="G162" s="11">
        <v>765.08</v>
      </c>
      <c r="H162" s="11">
        <v>763.71</v>
      </c>
      <c r="J162" s="14" t="s">
        <v>35</v>
      </c>
      <c r="K162" s="11">
        <v>765.46</v>
      </c>
      <c r="L162" s="11">
        <v>765.94</v>
      </c>
      <c r="M162" s="21">
        <v>766.18</v>
      </c>
      <c r="N162" s="21">
        <v>766.96</v>
      </c>
      <c r="O162" s="11">
        <v>764.86</v>
      </c>
      <c r="P162" s="11">
        <v>763.48</v>
      </c>
    </row>
    <row r="163" spans="2:16" x14ac:dyDescent="0.2">
      <c r="B163" s="13" t="s">
        <v>36</v>
      </c>
      <c r="C163" s="11">
        <v>385</v>
      </c>
      <c r="D163" s="11">
        <v>385</v>
      </c>
      <c r="E163" s="11">
        <v>405</v>
      </c>
      <c r="F163" s="11">
        <v>425</v>
      </c>
      <c r="G163" s="11">
        <v>445</v>
      </c>
      <c r="H163" s="11">
        <v>465</v>
      </c>
      <c r="J163" s="13" t="s">
        <v>36</v>
      </c>
      <c r="K163" s="11">
        <v>385</v>
      </c>
      <c r="L163" s="11">
        <v>385</v>
      </c>
      <c r="M163" s="11">
        <v>405</v>
      </c>
      <c r="N163" s="11">
        <v>425</v>
      </c>
      <c r="O163" s="11">
        <v>445</v>
      </c>
      <c r="P163" s="11">
        <v>465</v>
      </c>
    </row>
    <row r="164" spans="2:16" x14ac:dyDescent="0.2">
      <c r="B164" s="12" t="s">
        <v>37</v>
      </c>
      <c r="C164" s="11">
        <v>77.12</v>
      </c>
      <c r="D164" s="11">
        <v>77.06</v>
      </c>
      <c r="E164" s="11">
        <v>77.02</v>
      </c>
      <c r="F164" s="11">
        <v>76.81</v>
      </c>
      <c r="G164" s="11">
        <v>76.97</v>
      </c>
      <c r="H164" s="11">
        <v>76.95</v>
      </c>
      <c r="J164" s="12" t="s">
        <v>37</v>
      </c>
      <c r="K164" s="11">
        <v>77.11</v>
      </c>
      <c r="L164" s="11">
        <v>77.03</v>
      </c>
      <c r="M164" s="11">
        <v>77</v>
      </c>
      <c r="N164" s="11">
        <v>76.78</v>
      </c>
      <c r="O164" s="11">
        <v>76.95</v>
      </c>
      <c r="P164" s="11">
        <v>76.92</v>
      </c>
    </row>
    <row r="165" spans="2:16" x14ac:dyDescent="0.2">
      <c r="B165" s="15" t="s">
        <v>38</v>
      </c>
      <c r="C165" s="11">
        <v>200</v>
      </c>
      <c r="D165" s="11">
        <v>200</v>
      </c>
      <c r="E165" s="11">
        <v>220</v>
      </c>
      <c r="F165" s="11">
        <v>240</v>
      </c>
      <c r="G165" s="11">
        <v>260</v>
      </c>
      <c r="H165" s="11">
        <v>280</v>
      </c>
      <c r="J165" s="15" t="s">
        <v>38</v>
      </c>
      <c r="K165" s="11">
        <v>200</v>
      </c>
      <c r="L165" s="11">
        <v>200</v>
      </c>
      <c r="M165" s="11">
        <v>220</v>
      </c>
      <c r="N165" s="11"/>
      <c r="O165" s="11">
        <v>260</v>
      </c>
      <c r="P165" s="11">
        <v>280</v>
      </c>
    </row>
    <row r="166" spans="2:16" x14ac:dyDescent="0.2">
      <c r="B166" s="16" t="s">
        <v>39</v>
      </c>
      <c r="C166" s="11">
        <v>376.5</v>
      </c>
      <c r="D166" s="11">
        <v>376.5</v>
      </c>
      <c r="E166" s="11">
        <v>376.5</v>
      </c>
      <c r="F166" s="11">
        <v>376.5</v>
      </c>
      <c r="G166" s="11">
        <v>376.5</v>
      </c>
      <c r="H166" s="11">
        <v>376.5</v>
      </c>
      <c r="J166" s="16" t="s">
        <v>39</v>
      </c>
      <c r="K166" s="11">
        <v>376.5</v>
      </c>
      <c r="L166" s="11">
        <v>376.5</v>
      </c>
      <c r="M166" s="11">
        <v>376.5</v>
      </c>
      <c r="N166" s="11">
        <v>376.5</v>
      </c>
      <c r="O166" s="11">
        <v>376.5</v>
      </c>
      <c r="P166" s="11">
        <v>376.5</v>
      </c>
    </row>
    <row r="167" spans="2:16" x14ac:dyDescent="0.2">
      <c r="B167" s="13" t="s">
        <v>40</v>
      </c>
      <c r="C167" s="11">
        <v>419.68</v>
      </c>
      <c r="D167" s="11">
        <v>420.57</v>
      </c>
      <c r="E167" s="11">
        <v>420.25</v>
      </c>
      <c r="F167" s="11">
        <v>419.68</v>
      </c>
      <c r="G167" s="11">
        <v>418.72</v>
      </c>
      <c r="H167" s="11">
        <v>417.14</v>
      </c>
      <c r="J167" s="13" t="s">
        <v>40</v>
      </c>
      <c r="K167" s="11">
        <v>419.71</v>
      </c>
      <c r="L167" s="11">
        <v>420.67</v>
      </c>
      <c r="M167" s="21">
        <v>420.63</v>
      </c>
      <c r="N167" s="21">
        <v>419.81</v>
      </c>
      <c r="O167" s="11">
        <v>418.81</v>
      </c>
      <c r="P167" s="11">
        <v>417.22</v>
      </c>
    </row>
    <row r="168" spans="2:16" x14ac:dyDescent="0.2">
      <c r="B168" s="15" t="s">
        <v>41</v>
      </c>
      <c r="C168" s="11" t="s">
        <v>42</v>
      </c>
      <c r="D168" s="11" t="s">
        <v>42</v>
      </c>
      <c r="E168" s="11"/>
      <c r="F168" s="11"/>
      <c r="G168" s="11" t="s">
        <v>42</v>
      </c>
      <c r="H168" s="11" t="s">
        <v>42</v>
      </c>
      <c r="J168" s="15" t="s">
        <v>41</v>
      </c>
      <c r="K168" s="11" t="s">
        <v>42</v>
      </c>
      <c r="L168" s="11" t="s">
        <v>42</v>
      </c>
      <c r="M168" s="11"/>
      <c r="N168" s="11">
        <v>0</v>
      </c>
      <c r="O168" s="11" t="s">
        <v>42</v>
      </c>
      <c r="P168" s="11" t="s">
        <v>42</v>
      </c>
    </row>
    <row r="169" spans="2:16" x14ac:dyDescent="0.2">
      <c r="B169" s="15" t="s">
        <v>43</v>
      </c>
      <c r="C169" s="11">
        <v>50</v>
      </c>
      <c r="D169" s="11">
        <v>50</v>
      </c>
      <c r="E169" s="11">
        <v>50</v>
      </c>
      <c r="F169" s="11">
        <v>50</v>
      </c>
      <c r="G169" s="11">
        <v>50</v>
      </c>
      <c r="H169" s="11">
        <v>50</v>
      </c>
      <c r="J169" s="15" t="s">
        <v>43</v>
      </c>
      <c r="K169" s="11">
        <v>50</v>
      </c>
      <c r="L169" s="11">
        <v>50</v>
      </c>
      <c r="M169" s="11">
        <v>50</v>
      </c>
      <c r="N169" s="11">
        <v>50</v>
      </c>
      <c r="O169" s="11">
        <v>50</v>
      </c>
      <c r="P169" s="11">
        <v>50</v>
      </c>
    </row>
    <row r="170" spans="2:16" x14ac:dyDescent="0.2">
      <c r="B170" s="15" t="s">
        <v>44</v>
      </c>
      <c r="C170" s="11" t="s">
        <v>42</v>
      </c>
      <c r="D170" s="11" t="s">
        <v>42</v>
      </c>
      <c r="E170" s="11" t="s">
        <v>42</v>
      </c>
      <c r="F170" s="11" t="s">
        <v>42</v>
      </c>
      <c r="G170" s="11" t="s">
        <v>42</v>
      </c>
      <c r="H170" s="11" t="s">
        <v>42</v>
      </c>
      <c r="J170" s="15" t="s">
        <v>44</v>
      </c>
      <c r="K170" s="11" t="s">
        <v>42</v>
      </c>
      <c r="L170" s="11" t="s">
        <v>42</v>
      </c>
      <c r="M170" s="11" t="s">
        <v>42</v>
      </c>
      <c r="N170" s="11"/>
      <c r="O170" s="11" t="s">
        <v>42</v>
      </c>
      <c r="P170" s="11" t="s">
        <v>42</v>
      </c>
    </row>
    <row r="171" spans="2:16" x14ac:dyDescent="0.2">
      <c r="B171" s="15" t="s">
        <v>45</v>
      </c>
      <c r="C171" s="11" t="s">
        <v>42</v>
      </c>
      <c r="D171" s="11" t="s">
        <v>42</v>
      </c>
      <c r="E171" s="11" t="s">
        <v>42</v>
      </c>
      <c r="F171" s="11" t="s">
        <v>42</v>
      </c>
      <c r="G171" s="11" t="s">
        <v>42</v>
      </c>
      <c r="H171" s="11" t="s">
        <v>42</v>
      </c>
      <c r="J171" s="15" t="s">
        <v>45</v>
      </c>
      <c r="K171" s="11" t="s">
        <v>42</v>
      </c>
      <c r="L171" s="11" t="s">
        <v>42</v>
      </c>
      <c r="M171" s="11" t="s">
        <v>42</v>
      </c>
      <c r="N171" s="11"/>
      <c r="O171" s="11" t="s">
        <v>42</v>
      </c>
      <c r="P171" s="11" t="s">
        <v>42</v>
      </c>
    </row>
    <row r="172" spans="2:16" x14ac:dyDescent="0.2">
      <c r="B172" s="13" t="s">
        <v>46</v>
      </c>
      <c r="C172" s="11">
        <v>1.5</v>
      </c>
      <c r="D172" s="11">
        <v>1.5</v>
      </c>
      <c r="E172" s="11">
        <v>1.5</v>
      </c>
      <c r="F172" s="11">
        <v>1.5</v>
      </c>
      <c r="G172" s="11">
        <v>1.5</v>
      </c>
      <c r="H172" s="11">
        <v>1.5</v>
      </c>
      <c r="J172" s="13" t="s">
        <v>46</v>
      </c>
      <c r="K172" s="11">
        <v>1.5</v>
      </c>
      <c r="L172" s="11">
        <v>1.5</v>
      </c>
      <c r="M172" s="11">
        <v>1.5</v>
      </c>
      <c r="N172" s="11">
        <v>1.5</v>
      </c>
      <c r="O172" s="11">
        <v>1.5</v>
      </c>
      <c r="P172" s="11">
        <v>1.5</v>
      </c>
    </row>
    <row r="173" spans="2:16" x14ac:dyDescent="0.2">
      <c r="B173" s="10" t="s">
        <v>47</v>
      </c>
      <c r="C173" s="11">
        <v>730.73</v>
      </c>
      <c r="D173" s="11">
        <v>758.64</v>
      </c>
      <c r="E173" s="11">
        <v>780.65</v>
      </c>
      <c r="F173" s="11">
        <v>809.3</v>
      </c>
      <c r="G173" s="11">
        <v>837.65</v>
      </c>
      <c r="H173" s="11">
        <v>873.22</v>
      </c>
      <c r="J173" s="10" t="s">
        <v>47</v>
      </c>
      <c r="K173" s="11">
        <v>730.73</v>
      </c>
      <c r="L173" s="11">
        <v>758.64</v>
      </c>
      <c r="M173" s="11">
        <v>780.35</v>
      </c>
      <c r="N173" s="11">
        <v>809.29</v>
      </c>
      <c r="O173" s="11">
        <v>837.65</v>
      </c>
      <c r="P173" s="11">
        <v>873.22</v>
      </c>
    </row>
    <row r="174" spans="2:16" x14ac:dyDescent="0.2">
      <c r="B174" s="10" t="s">
        <v>58</v>
      </c>
      <c r="C174" s="11">
        <v>179.91</v>
      </c>
      <c r="D174" s="11">
        <v>174.72</v>
      </c>
      <c r="E174" s="11">
        <v>175.14</v>
      </c>
      <c r="F174" s="11">
        <v>177.94</v>
      </c>
      <c r="G174" s="11">
        <v>175.85</v>
      </c>
      <c r="H174" s="11">
        <v>176.16</v>
      </c>
      <c r="J174" s="10" t="s">
        <v>58</v>
      </c>
      <c r="K174" s="11">
        <v>174.04</v>
      </c>
      <c r="L174" s="11">
        <v>175.06</v>
      </c>
      <c r="M174" s="11">
        <v>175.47</v>
      </c>
      <c r="N174" s="11">
        <v>178.4</v>
      </c>
      <c r="O174" s="11">
        <v>176.17</v>
      </c>
      <c r="P174" s="11">
        <v>176.47</v>
      </c>
    </row>
    <row r="175" spans="2:16" x14ac:dyDescent="0.2">
      <c r="B175" s="10" t="s">
        <v>48</v>
      </c>
      <c r="C175" s="11">
        <v>136.04</v>
      </c>
      <c r="D175" s="11">
        <v>139.68</v>
      </c>
      <c r="E175" s="11">
        <f>E161-E149</f>
        <v>142.33000000000004</v>
      </c>
      <c r="F175" s="11">
        <f>F161-F149</f>
        <v>146.62999999999994</v>
      </c>
      <c r="G175" s="11">
        <v>147.15</v>
      </c>
      <c r="H175" s="11">
        <v>149.32</v>
      </c>
      <c r="J175" s="10" t="s">
        <v>48</v>
      </c>
      <c r="K175" s="11">
        <f t="shared" ref="K175:L175" si="21">K161-K149</f>
        <v>136.15999999999997</v>
      </c>
      <c r="L175" s="11">
        <f t="shared" si="21"/>
        <v>140.02000000000004</v>
      </c>
      <c r="M175" s="11">
        <f>M161-M149</f>
        <v>142.66000000000003</v>
      </c>
      <c r="N175" s="11">
        <f>N161-N149</f>
        <v>147.10000000000002</v>
      </c>
      <c r="O175" s="11">
        <f t="shared" ref="O175:P175" si="22">O161-O149</f>
        <v>147.45999999999998</v>
      </c>
      <c r="P175" s="11">
        <f t="shared" si="22"/>
        <v>149.63999999999999</v>
      </c>
    </row>
    <row r="176" spans="2:16" x14ac:dyDescent="0.2">
      <c r="B176" s="15"/>
      <c r="C176" s="11" t="s">
        <v>51</v>
      </c>
      <c r="D176" s="11" t="s">
        <v>52</v>
      </c>
      <c r="E176" s="11" t="s">
        <v>52</v>
      </c>
      <c r="F176" s="11" t="s">
        <v>52</v>
      </c>
      <c r="G176" s="11" t="s">
        <v>52</v>
      </c>
      <c r="H176" s="11" t="s">
        <v>52</v>
      </c>
      <c r="J176" s="15"/>
      <c r="K176" s="11" t="s">
        <v>51</v>
      </c>
      <c r="L176" s="11" t="s">
        <v>52</v>
      </c>
      <c r="M176" s="11" t="s">
        <v>52</v>
      </c>
      <c r="N176" s="11" t="s">
        <v>52</v>
      </c>
      <c r="O176" s="11" t="s">
        <v>52</v>
      </c>
      <c r="P176" s="11" t="s">
        <v>52</v>
      </c>
    </row>
    <row r="177" spans="2:16" x14ac:dyDescent="0.2">
      <c r="B177" s="13" t="s">
        <v>53</v>
      </c>
      <c r="C177" s="11">
        <v>144.24</v>
      </c>
      <c r="D177" s="11">
        <v>150</v>
      </c>
      <c r="E177" s="11">
        <v>150</v>
      </c>
      <c r="F177" s="11">
        <v>150</v>
      </c>
      <c r="G177" s="11">
        <v>150</v>
      </c>
      <c r="H177" s="11">
        <v>150</v>
      </c>
      <c r="J177" s="13" t="s">
        <v>53</v>
      </c>
      <c r="K177" s="11">
        <v>144.24</v>
      </c>
      <c r="L177" s="11">
        <v>150</v>
      </c>
      <c r="M177" s="11">
        <v>150</v>
      </c>
      <c r="N177" s="11">
        <v>150</v>
      </c>
      <c r="O177" s="11">
        <v>150</v>
      </c>
      <c r="P177" s="11">
        <v>150</v>
      </c>
    </row>
    <row r="178" spans="2:16" x14ac:dyDescent="0.2">
      <c r="B178" s="10" t="s">
        <v>54</v>
      </c>
      <c r="C178" s="11">
        <f>C46</f>
        <v>525</v>
      </c>
      <c r="D178" s="11">
        <f t="shared" ref="D178:H179" si="23">D46</f>
        <v>525</v>
      </c>
      <c r="E178" s="11">
        <f t="shared" si="23"/>
        <v>525</v>
      </c>
      <c r="F178" s="11">
        <f t="shared" si="23"/>
        <v>525</v>
      </c>
      <c r="G178" s="11">
        <f t="shared" si="23"/>
        <v>525</v>
      </c>
      <c r="H178" s="11">
        <f t="shared" si="23"/>
        <v>525</v>
      </c>
      <c r="J178" s="10" t="s">
        <v>54</v>
      </c>
      <c r="K178" s="11">
        <f>C46</f>
        <v>525</v>
      </c>
      <c r="L178" s="11">
        <f t="shared" ref="L178:P179" si="24">D46</f>
        <v>525</v>
      </c>
      <c r="M178" s="11">
        <f t="shared" si="24"/>
        <v>525</v>
      </c>
      <c r="N178" s="11">
        <f t="shared" si="24"/>
        <v>525</v>
      </c>
      <c r="O178" s="11">
        <f t="shared" si="24"/>
        <v>525</v>
      </c>
      <c r="P178" s="11">
        <f t="shared" si="24"/>
        <v>525</v>
      </c>
    </row>
    <row r="179" spans="2:16" x14ac:dyDescent="0.2">
      <c r="B179" s="17" t="s">
        <v>55</v>
      </c>
      <c r="C179" s="18">
        <f>C47</f>
        <v>477</v>
      </c>
      <c r="D179" s="18">
        <f t="shared" si="23"/>
        <v>477</v>
      </c>
      <c r="E179" s="18">
        <f t="shared" si="23"/>
        <v>477</v>
      </c>
      <c r="F179" s="18">
        <f t="shared" si="23"/>
        <v>477</v>
      </c>
      <c r="G179" s="18">
        <f t="shared" si="23"/>
        <v>477</v>
      </c>
      <c r="H179" s="18">
        <f t="shared" si="23"/>
        <v>477</v>
      </c>
      <c r="J179" s="17" t="s">
        <v>55</v>
      </c>
      <c r="K179" s="18">
        <f>C47</f>
        <v>477</v>
      </c>
      <c r="L179" s="18">
        <f t="shared" si="24"/>
        <v>477</v>
      </c>
      <c r="M179" s="18">
        <f t="shared" si="24"/>
        <v>477</v>
      </c>
      <c r="N179" s="18">
        <f t="shared" si="24"/>
        <v>477</v>
      </c>
      <c r="O179" s="18">
        <f t="shared" si="24"/>
        <v>477</v>
      </c>
      <c r="P179" s="18">
        <f t="shared" si="24"/>
        <v>477</v>
      </c>
    </row>
    <row r="180" spans="2:16" ht="16" thickBot="1" x14ac:dyDescent="0.25">
      <c r="B180" s="19" t="s">
        <v>56</v>
      </c>
      <c r="C180" s="20">
        <v>608.65</v>
      </c>
      <c r="D180" s="20">
        <v>630.76</v>
      </c>
      <c r="E180" s="20">
        <v>652.98</v>
      </c>
      <c r="F180" s="20">
        <v>680.21</v>
      </c>
      <c r="G180" s="20">
        <v>707.44</v>
      </c>
      <c r="H180" s="20">
        <v>739.66</v>
      </c>
      <c r="J180" s="19" t="s">
        <v>56</v>
      </c>
      <c r="K180" s="20">
        <v>608.65</v>
      </c>
      <c r="L180" s="20">
        <v>630.76</v>
      </c>
      <c r="M180" s="20">
        <v>652.98</v>
      </c>
      <c r="N180" s="20"/>
      <c r="O180" s="20">
        <v>707.44</v>
      </c>
      <c r="P180" s="20">
        <v>739.66</v>
      </c>
    </row>
    <row r="181" spans="2:16" ht="16" thickBot="1" x14ac:dyDescent="0.25">
      <c r="B181" s="90" t="s">
        <v>57</v>
      </c>
      <c r="C181" s="91"/>
      <c r="D181" s="91"/>
      <c r="E181" s="91"/>
      <c r="F181" s="91"/>
      <c r="G181" s="91"/>
      <c r="H181" s="92"/>
      <c r="J181" s="90" t="s">
        <v>57</v>
      </c>
      <c r="K181" s="91"/>
      <c r="L181" s="91"/>
      <c r="M181" s="91"/>
      <c r="N181" s="91"/>
      <c r="O181" s="91"/>
      <c r="P181" s="92"/>
    </row>
    <row r="185" spans="2:16" ht="16" thickBot="1" x14ac:dyDescent="0.25"/>
    <row r="186" spans="2:16" x14ac:dyDescent="0.2">
      <c r="B186" s="96" t="s">
        <v>1</v>
      </c>
      <c r="C186" s="83" t="s">
        <v>2</v>
      </c>
      <c r="D186" s="84"/>
      <c r="E186" s="1" t="s">
        <v>3</v>
      </c>
      <c r="F186" s="1" t="s">
        <v>4</v>
      </c>
      <c r="G186" s="2" t="s">
        <v>5</v>
      </c>
      <c r="H186" s="3"/>
      <c r="J186" s="81" t="s">
        <v>1</v>
      </c>
      <c r="K186" s="83" t="s">
        <v>2</v>
      </c>
      <c r="L186" s="84"/>
      <c r="M186" s="1" t="s">
        <v>3</v>
      </c>
      <c r="N186" s="1" t="s">
        <v>4</v>
      </c>
      <c r="O186" s="2" t="s">
        <v>5</v>
      </c>
      <c r="P186" s="3"/>
    </row>
    <row r="187" spans="2:16" x14ac:dyDescent="0.2">
      <c r="B187" s="97"/>
      <c r="C187" s="85" t="s">
        <v>6</v>
      </c>
      <c r="D187" s="86"/>
      <c r="E187" s="4" t="s">
        <v>7</v>
      </c>
      <c r="F187" s="5" t="s">
        <v>8</v>
      </c>
      <c r="G187" s="5"/>
      <c r="H187" s="6"/>
      <c r="J187" s="82"/>
      <c r="K187" s="85" t="s">
        <v>6</v>
      </c>
      <c r="L187" s="86"/>
      <c r="M187" s="4" t="s">
        <v>7</v>
      </c>
      <c r="N187" s="5" t="s">
        <v>8</v>
      </c>
      <c r="O187" s="5"/>
      <c r="P187" s="6"/>
    </row>
    <row r="188" spans="2:16" x14ac:dyDescent="0.2">
      <c r="B188" s="97"/>
      <c r="C188" s="85" t="s">
        <v>9</v>
      </c>
      <c r="D188" s="86"/>
      <c r="E188" s="4" t="s">
        <v>10</v>
      </c>
      <c r="F188" s="5" t="s">
        <v>11</v>
      </c>
      <c r="G188" s="5"/>
      <c r="H188" s="6"/>
      <c r="J188" s="82"/>
      <c r="K188" s="85" t="s">
        <v>9</v>
      </c>
      <c r="L188" s="86"/>
      <c r="M188" s="5" t="s">
        <v>10</v>
      </c>
      <c r="N188" s="4" t="s">
        <v>11</v>
      </c>
      <c r="O188" s="5"/>
      <c r="P188" s="6"/>
    </row>
    <row r="189" spans="2:16" ht="16" thickBot="1" x14ac:dyDescent="0.25">
      <c r="B189" s="7"/>
      <c r="H189" s="6"/>
      <c r="J189" s="7"/>
      <c r="P189" s="6"/>
    </row>
    <row r="190" spans="2:16" ht="21" thickBot="1" x14ac:dyDescent="0.25">
      <c r="B190" s="87" t="s">
        <v>13</v>
      </c>
      <c r="C190" s="88"/>
      <c r="D190" s="88"/>
      <c r="E190" s="88"/>
      <c r="F190" s="88"/>
      <c r="G190" s="88"/>
      <c r="H190" s="89"/>
      <c r="J190" s="87" t="s">
        <v>13</v>
      </c>
      <c r="K190" s="88"/>
      <c r="L190" s="88"/>
      <c r="M190" s="88"/>
      <c r="N190" s="88"/>
      <c r="O190" s="88"/>
      <c r="P190" s="89"/>
    </row>
    <row r="191" spans="2:16" x14ac:dyDescent="0.2">
      <c r="B191" s="8" t="s">
        <v>14</v>
      </c>
      <c r="C191" s="9" t="s">
        <v>15</v>
      </c>
      <c r="D191" s="9" t="s">
        <v>16</v>
      </c>
      <c r="E191" s="9" t="s">
        <v>17</v>
      </c>
      <c r="F191" s="9" t="s">
        <v>18</v>
      </c>
      <c r="G191" s="9" t="s">
        <v>19</v>
      </c>
      <c r="H191" s="9" t="s">
        <v>20</v>
      </c>
      <c r="J191" s="8" t="s">
        <v>14</v>
      </c>
      <c r="K191" s="9" t="s">
        <v>15</v>
      </c>
      <c r="L191" s="9" t="s">
        <v>16</v>
      </c>
      <c r="M191" s="9" t="s">
        <v>17</v>
      </c>
      <c r="N191" s="9" t="s">
        <v>18</v>
      </c>
      <c r="O191" s="9" t="s">
        <v>19</v>
      </c>
      <c r="P191" s="9" t="s">
        <v>20</v>
      </c>
    </row>
    <row r="192" spans="2:16" x14ac:dyDescent="0.2">
      <c r="B192" s="10" t="s">
        <v>21</v>
      </c>
      <c r="C192" s="11">
        <v>603.02</v>
      </c>
      <c r="D192" s="11">
        <v>615.77</v>
      </c>
      <c r="E192" s="11">
        <v>625.57000000000005</v>
      </c>
      <c r="F192" s="11">
        <v>634.55999999999995</v>
      </c>
      <c r="G192" s="11">
        <v>643.54999999999995</v>
      </c>
      <c r="H192" s="11">
        <v>651.72</v>
      </c>
      <c r="J192" s="10" t="s">
        <v>21</v>
      </c>
      <c r="K192" s="11">
        <v>602.89</v>
      </c>
      <c r="L192" s="11">
        <v>615.76</v>
      </c>
      <c r="M192" s="11">
        <v>625.54999999999995</v>
      </c>
      <c r="N192" s="11">
        <v>634.54</v>
      </c>
      <c r="O192" s="11">
        <v>643.54</v>
      </c>
      <c r="P192" s="11">
        <v>651.71</v>
      </c>
    </row>
    <row r="193" spans="2:17" x14ac:dyDescent="0.2">
      <c r="B193" s="12" t="s">
        <v>22</v>
      </c>
      <c r="C193" s="11">
        <v>409.31</v>
      </c>
      <c r="D193" s="11">
        <v>429.37</v>
      </c>
      <c r="E193" s="11">
        <v>449.61</v>
      </c>
      <c r="F193" s="11">
        <v>474.81</v>
      </c>
      <c r="G193" s="11">
        <v>499.98</v>
      </c>
      <c r="H193" s="11">
        <v>530.13</v>
      </c>
      <c r="J193" s="12" t="s">
        <v>22</v>
      </c>
      <c r="K193" s="11">
        <v>409.5</v>
      </c>
      <c r="L193" s="11">
        <v>429.4</v>
      </c>
      <c r="M193" s="11">
        <v>449.63</v>
      </c>
      <c r="N193" s="11">
        <v>474.83</v>
      </c>
      <c r="O193" s="11">
        <v>500</v>
      </c>
      <c r="P193" s="11">
        <v>530.15</v>
      </c>
    </row>
    <row r="194" spans="2:17" x14ac:dyDescent="0.2">
      <c r="B194" s="13" t="s">
        <v>23</v>
      </c>
      <c r="C194" s="11">
        <v>95</v>
      </c>
      <c r="D194" s="11">
        <v>100</v>
      </c>
      <c r="E194" s="11">
        <v>110</v>
      </c>
      <c r="F194" s="11">
        <v>120</v>
      </c>
      <c r="G194" s="11">
        <v>130</v>
      </c>
      <c r="H194" s="11">
        <v>140</v>
      </c>
      <c r="J194" s="13" t="s">
        <v>23</v>
      </c>
      <c r="K194" s="11">
        <v>95</v>
      </c>
      <c r="L194" s="11">
        <v>100</v>
      </c>
      <c r="M194" s="11">
        <v>110</v>
      </c>
      <c r="N194" s="11">
        <v>120</v>
      </c>
      <c r="O194" s="11">
        <v>130</v>
      </c>
      <c r="P194" s="11">
        <v>140</v>
      </c>
    </row>
    <row r="195" spans="2:17" x14ac:dyDescent="0.2">
      <c r="B195" s="12" t="s">
        <v>24</v>
      </c>
      <c r="C195" s="11">
        <v>65.900000000000006</v>
      </c>
      <c r="D195" s="11">
        <v>65.86</v>
      </c>
      <c r="E195" s="11">
        <v>65.8</v>
      </c>
      <c r="F195" s="11">
        <v>65.75</v>
      </c>
      <c r="G195" s="11">
        <v>65.7</v>
      </c>
      <c r="H195" s="11">
        <v>65.66</v>
      </c>
      <c r="J195" s="12" t="s">
        <v>24</v>
      </c>
      <c r="K195" s="11">
        <v>65.92</v>
      </c>
      <c r="L195" s="11">
        <v>65.87</v>
      </c>
      <c r="M195" s="11">
        <v>65.8</v>
      </c>
      <c r="N195" s="22">
        <v>65.75</v>
      </c>
      <c r="O195" s="11">
        <v>65.7</v>
      </c>
      <c r="P195" s="11">
        <v>65.66</v>
      </c>
    </row>
    <row r="196" spans="2:17" x14ac:dyDescent="0.2">
      <c r="B196" s="14" t="s">
        <v>25</v>
      </c>
      <c r="C196" s="11">
        <v>346.49</v>
      </c>
      <c r="D196" s="11">
        <v>346.41</v>
      </c>
      <c r="E196" s="11">
        <v>346.21</v>
      </c>
      <c r="F196" s="11">
        <v>346.1</v>
      </c>
      <c r="G196" s="11">
        <v>345.91</v>
      </c>
      <c r="H196" s="11">
        <v>345.8</v>
      </c>
      <c r="J196" s="14" t="s">
        <v>25</v>
      </c>
      <c r="K196" s="11">
        <v>346.72</v>
      </c>
      <c r="L196" s="11">
        <v>346.44</v>
      </c>
      <c r="M196" s="11">
        <v>346.24</v>
      </c>
      <c r="N196" s="11">
        <v>346.08</v>
      </c>
      <c r="O196" s="11">
        <v>345.94</v>
      </c>
      <c r="P196" s="11">
        <v>345.82</v>
      </c>
    </row>
    <row r="197" spans="2:17" x14ac:dyDescent="0.2">
      <c r="B197" s="12" t="s">
        <v>26</v>
      </c>
      <c r="C197" s="11">
        <v>-30.01</v>
      </c>
      <c r="D197" s="11">
        <v>-30.09</v>
      </c>
      <c r="E197" s="11">
        <v>-30.29</v>
      </c>
      <c r="F197" s="11">
        <v>-30.45</v>
      </c>
      <c r="G197" s="11">
        <v>-30.59</v>
      </c>
      <c r="H197" s="11">
        <v>-30.7</v>
      </c>
      <c r="J197" s="12" t="s">
        <v>26</v>
      </c>
      <c r="K197" s="11">
        <v>-29.78</v>
      </c>
      <c r="L197" s="11">
        <v>-30.06</v>
      </c>
      <c r="M197" s="11">
        <v>-30.26</v>
      </c>
      <c r="N197" s="11">
        <v>-30.42</v>
      </c>
      <c r="O197" s="11">
        <v>30.56</v>
      </c>
      <c r="P197" s="11">
        <v>-30.68</v>
      </c>
    </row>
    <row r="198" spans="2:17" x14ac:dyDescent="0.2">
      <c r="B198" s="14" t="s">
        <v>27</v>
      </c>
      <c r="C198" s="11">
        <v>122.39</v>
      </c>
      <c r="D198" s="11">
        <v>120.48</v>
      </c>
      <c r="E198" s="11">
        <v>123.14</v>
      </c>
      <c r="F198" s="11">
        <v>123.55</v>
      </c>
      <c r="G198" s="11">
        <v>123.9</v>
      </c>
      <c r="H198" s="11">
        <v>122.01</v>
      </c>
      <c r="J198" s="14" t="s">
        <v>27</v>
      </c>
      <c r="K198" s="11">
        <v>122.25</v>
      </c>
      <c r="L198" s="11">
        <v>120.46</v>
      </c>
      <c r="M198" s="11">
        <v>123.13</v>
      </c>
      <c r="N198" s="11">
        <v>123.53</v>
      </c>
      <c r="O198" s="11">
        <v>123.88</v>
      </c>
      <c r="P198" s="11">
        <v>122</v>
      </c>
    </row>
    <row r="199" spans="2:17" x14ac:dyDescent="0.2">
      <c r="B199" s="13" t="s">
        <v>28</v>
      </c>
      <c r="C199" s="11">
        <v>560</v>
      </c>
      <c r="D199" s="11">
        <v>560</v>
      </c>
      <c r="E199" s="11">
        <v>560</v>
      </c>
      <c r="F199" s="11">
        <v>560</v>
      </c>
      <c r="G199" s="11">
        <v>560</v>
      </c>
      <c r="H199" s="11">
        <v>560</v>
      </c>
      <c r="J199" s="13" t="s">
        <v>28</v>
      </c>
      <c r="K199" s="11">
        <v>560</v>
      </c>
      <c r="L199" s="11">
        <v>560</v>
      </c>
      <c r="M199" s="11">
        <v>560</v>
      </c>
      <c r="N199" s="11">
        <v>560</v>
      </c>
      <c r="O199" s="11">
        <v>560</v>
      </c>
      <c r="P199" s="11">
        <v>560</v>
      </c>
    </row>
    <row r="200" spans="2:17" x14ac:dyDescent="0.2">
      <c r="B200" s="13" t="s">
        <v>29</v>
      </c>
      <c r="C200" s="11">
        <v>44</v>
      </c>
      <c r="D200" s="11">
        <v>44</v>
      </c>
      <c r="E200" s="11">
        <v>44</v>
      </c>
      <c r="F200" s="11">
        <v>44</v>
      </c>
      <c r="G200" s="11">
        <v>44</v>
      </c>
      <c r="H200" s="11">
        <v>44</v>
      </c>
      <c r="J200" s="13" t="s">
        <v>29</v>
      </c>
      <c r="K200" s="11">
        <v>44</v>
      </c>
      <c r="L200" s="11">
        <v>44</v>
      </c>
      <c r="M200" s="11">
        <v>44</v>
      </c>
      <c r="N200" s="11">
        <v>44</v>
      </c>
      <c r="O200" s="11">
        <v>44</v>
      </c>
      <c r="P200" s="11">
        <v>44</v>
      </c>
    </row>
    <row r="201" spans="2:17" x14ac:dyDescent="0.2">
      <c r="B201" s="10" t="s">
        <v>30</v>
      </c>
      <c r="C201" s="11">
        <v>712.24</v>
      </c>
      <c r="D201" s="11">
        <v>740.63</v>
      </c>
      <c r="E201" s="11">
        <v>763.76</v>
      </c>
      <c r="F201" s="11">
        <v>793.61</v>
      </c>
      <c r="G201" s="11">
        <v>823.37</v>
      </c>
      <c r="H201" s="11">
        <v>859.88</v>
      </c>
      <c r="J201" s="10" t="s">
        <v>30</v>
      </c>
      <c r="K201" s="11">
        <v>712.24</v>
      </c>
      <c r="L201" s="11">
        <v>740.63</v>
      </c>
      <c r="M201" s="11">
        <v>763.76</v>
      </c>
      <c r="N201" s="11">
        <v>793.61</v>
      </c>
      <c r="O201" s="11">
        <v>823.37</v>
      </c>
      <c r="P201" s="11">
        <v>859.88</v>
      </c>
    </row>
    <row r="202" spans="2:17" x14ac:dyDescent="0.2">
      <c r="B202" s="13" t="s">
        <v>31</v>
      </c>
      <c r="C202" s="11">
        <v>432.41</v>
      </c>
      <c r="D202" s="11">
        <v>432.41</v>
      </c>
      <c r="E202" s="11">
        <v>432.41</v>
      </c>
      <c r="F202" s="11">
        <v>432.41</v>
      </c>
      <c r="G202" s="11">
        <v>432.41</v>
      </c>
      <c r="H202" s="11">
        <v>432.41</v>
      </c>
      <c r="J202" s="13" t="s">
        <v>31</v>
      </c>
      <c r="K202" s="11">
        <v>443.22</v>
      </c>
      <c r="L202" s="11">
        <v>443.26</v>
      </c>
      <c r="M202" s="11">
        <v>443.26</v>
      </c>
      <c r="N202" s="11">
        <v>443.26</v>
      </c>
      <c r="O202" s="11">
        <v>443.26</v>
      </c>
      <c r="P202" s="11">
        <v>443.26</v>
      </c>
    </row>
    <row r="203" spans="2:17" x14ac:dyDescent="0.2">
      <c r="B203" s="13" t="s">
        <v>32</v>
      </c>
      <c r="C203" s="11">
        <v>432.27</v>
      </c>
      <c r="D203" s="11">
        <v>432.26</v>
      </c>
      <c r="E203" s="11">
        <v>432.26</v>
      </c>
      <c r="F203" s="11">
        <v>432.25</v>
      </c>
      <c r="G203" s="11">
        <v>432.25</v>
      </c>
      <c r="H203" s="11">
        <v>432.25</v>
      </c>
      <c r="J203" s="13" t="s">
        <v>32</v>
      </c>
      <c r="K203" s="11">
        <v>442.22</v>
      </c>
      <c r="L203" s="11">
        <v>442.24</v>
      </c>
      <c r="M203" s="11">
        <v>442.23</v>
      </c>
      <c r="N203" s="11">
        <v>442.22</v>
      </c>
      <c r="O203" s="11">
        <v>442.21</v>
      </c>
      <c r="P203" s="11">
        <v>442.2</v>
      </c>
    </row>
    <row r="204" spans="2:17" x14ac:dyDescent="0.2">
      <c r="B204" s="10" t="s">
        <v>33</v>
      </c>
      <c r="C204" s="11">
        <v>1143.8800000000001</v>
      </c>
      <c r="D204" s="11">
        <v>1172.28</v>
      </c>
      <c r="E204" s="11">
        <v>1195.42</v>
      </c>
      <c r="F204" s="11">
        <v>1225.27</v>
      </c>
      <c r="G204" s="11">
        <v>1255.05</v>
      </c>
      <c r="H204" s="11">
        <v>1291.58</v>
      </c>
      <c r="J204" s="10" t="s">
        <v>33</v>
      </c>
      <c r="K204" s="11">
        <v>1153.8399999999999</v>
      </c>
      <c r="L204" s="11">
        <v>1182.26</v>
      </c>
      <c r="M204" s="11">
        <v>1205.3900000000001</v>
      </c>
      <c r="N204" s="11">
        <v>1235.24</v>
      </c>
      <c r="O204" s="11">
        <v>1265.01</v>
      </c>
      <c r="P204" s="11">
        <v>1301.53</v>
      </c>
    </row>
    <row r="205" spans="2:17" x14ac:dyDescent="0.2">
      <c r="B205" s="10" t="s">
        <v>34</v>
      </c>
      <c r="C205" s="11">
        <v>557.02</v>
      </c>
      <c r="D205" s="11">
        <v>580.08000000000004</v>
      </c>
      <c r="E205" s="11">
        <v>602.41999999999996</v>
      </c>
      <c r="F205" s="11">
        <v>633.09</v>
      </c>
      <c r="G205" s="11">
        <v>656.71</v>
      </c>
      <c r="H205" s="11">
        <v>688.66</v>
      </c>
      <c r="J205" s="10" t="s">
        <v>34</v>
      </c>
      <c r="K205" s="11">
        <v>556.98</v>
      </c>
      <c r="L205" s="11">
        <v>580.08000000000004</v>
      </c>
      <c r="M205" s="11">
        <v>602.41</v>
      </c>
      <c r="N205" s="11">
        <v>633.08000000000004</v>
      </c>
      <c r="O205" s="11">
        <v>656.71</v>
      </c>
      <c r="P205" s="11">
        <v>688.66</v>
      </c>
    </row>
    <row r="206" spans="2:17" x14ac:dyDescent="0.2">
      <c r="B206" s="14" t="s">
        <v>35</v>
      </c>
      <c r="C206" s="21">
        <v>422.98</v>
      </c>
      <c r="D206" s="21">
        <v>770.48</v>
      </c>
      <c r="E206" s="21">
        <v>769.7</v>
      </c>
      <c r="F206" s="21">
        <v>769.14</v>
      </c>
      <c r="G206" s="21">
        <v>767.37</v>
      </c>
      <c r="H206" s="21">
        <v>765.45</v>
      </c>
      <c r="J206" s="14" t="s">
        <v>35</v>
      </c>
      <c r="K206" s="21">
        <v>770.06</v>
      </c>
      <c r="L206" s="21">
        <v>770.5</v>
      </c>
      <c r="M206" s="21">
        <v>770</v>
      </c>
      <c r="N206" s="21">
        <v>769.15</v>
      </c>
      <c r="O206" s="21">
        <v>767.39</v>
      </c>
      <c r="P206" s="21">
        <v>765.46</v>
      </c>
      <c r="Q206" s="30">
        <f>L206+R211</f>
        <v>759.67000000000007</v>
      </c>
    </row>
    <row r="207" spans="2:17" x14ac:dyDescent="0.2">
      <c r="B207" s="13" t="s">
        <v>36</v>
      </c>
      <c r="C207" s="11">
        <v>385</v>
      </c>
      <c r="D207" s="11">
        <v>385</v>
      </c>
      <c r="E207" s="11">
        <v>405</v>
      </c>
      <c r="F207" s="11">
        <v>425</v>
      </c>
      <c r="G207" s="11">
        <v>445</v>
      </c>
      <c r="H207" s="11">
        <v>465</v>
      </c>
      <c r="J207" s="13" t="s">
        <v>36</v>
      </c>
      <c r="K207" s="11">
        <v>385</v>
      </c>
      <c r="L207" s="11">
        <v>385</v>
      </c>
      <c r="M207" s="11">
        <v>405</v>
      </c>
      <c r="N207" s="11">
        <v>425</v>
      </c>
      <c r="O207" s="11">
        <v>445</v>
      </c>
      <c r="P207" s="11">
        <v>465</v>
      </c>
    </row>
    <row r="208" spans="2:17" x14ac:dyDescent="0.2">
      <c r="B208" s="12" t="s">
        <v>37</v>
      </c>
      <c r="C208" s="11">
        <v>76.239999999999995</v>
      </c>
      <c r="D208" s="11">
        <v>76.25</v>
      </c>
      <c r="E208" s="11">
        <v>76.27</v>
      </c>
      <c r="F208" s="11">
        <v>75.989999999999995</v>
      </c>
      <c r="G208" s="11">
        <v>76.31</v>
      </c>
      <c r="H208" s="11">
        <v>76.33</v>
      </c>
      <c r="J208" s="12" t="s">
        <v>37</v>
      </c>
      <c r="K208" s="11">
        <v>76.25</v>
      </c>
      <c r="L208" s="11">
        <v>76.25</v>
      </c>
      <c r="M208" s="11">
        <v>76.28</v>
      </c>
      <c r="N208" s="11">
        <v>76</v>
      </c>
      <c r="O208" s="11">
        <v>76.31</v>
      </c>
      <c r="P208" s="11">
        <v>76.33</v>
      </c>
    </row>
    <row r="209" spans="2:19" x14ac:dyDescent="0.2">
      <c r="B209" s="15" t="s">
        <v>38</v>
      </c>
      <c r="C209" s="11">
        <v>200</v>
      </c>
      <c r="D209" s="11">
        <v>200</v>
      </c>
      <c r="E209" s="11">
        <v>220</v>
      </c>
      <c r="F209" s="11">
        <v>240</v>
      </c>
      <c r="G209" s="11">
        <v>260</v>
      </c>
      <c r="H209" s="11">
        <v>280</v>
      </c>
      <c r="J209" s="15" t="s">
        <v>38</v>
      </c>
      <c r="K209" s="11">
        <v>200</v>
      </c>
      <c r="L209" s="11">
        <v>200</v>
      </c>
      <c r="M209" s="11">
        <v>220</v>
      </c>
      <c r="N209" s="11">
        <v>240</v>
      </c>
      <c r="O209" s="11">
        <v>260</v>
      </c>
      <c r="P209" s="11">
        <v>280</v>
      </c>
    </row>
    <row r="210" spans="2:19" x14ac:dyDescent="0.2">
      <c r="B210" s="16" t="s">
        <v>39</v>
      </c>
      <c r="C210" s="11">
        <v>376.5</v>
      </c>
      <c r="D210" s="11">
        <v>376.5</v>
      </c>
      <c r="E210" s="11">
        <v>376.5</v>
      </c>
      <c r="F210" s="11">
        <v>376.5</v>
      </c>
      <c r="G210" s="11">
        <v>376.5</v>
      </c>
      <c r="H210" s="11">
        <v>376.5</v>
      </c>
      <c r="J210" s="16" t="s">
        <v>39</v>
      </c>
      <c r="K210" s="11">
        <v>376.5</v>
      </c>
      <c r="L210" s="11">
        <v>376.5</v>
      </c>
      <c r="M210" s="11">
        <v>376.5</v>
      </c>
      <c r="N210" s="11">
        <v>376.5</v>
      </c>
      <c r="O210" s="11">
        <v>376.5</v>
      </c>
      <c r="P210" s="11">
        <v>376.5</v>
      </c>
      <c r="S210" s="30"/>
    </row>
    <row r="211" spans="2:19" x14ac:dyDescent="0.2">
      <c r="B211" s="13" t="s">
        <v>40</v>
      </c>
      <c r="C211" s="21">
        <v>422.98</v>
      </c>
      <c r="D211" s="21">
        <v>423.63</v>
      </c>
      <c r="E211" s="21">
        <v>423.08</v>
      </c>
      <c r="F211" s="21">
        <v>422.72</v>
      </c>
      <c r="G211" s="21">
        <v>421.13</v>
      </c>
      <c r="H211" s="21">
        <v>419.35</v>
      </c>
      <c r="J211" s="13" t="s">
        <v>40</v>
      </c>
      <c r="K211" s="21">
        <v>422.91</v>
      </c>
      <c r="L211" s="21">
        <v>423.62</v>
      </c>
      <c r="M211" s="21">
        <v>423.36</v>
      </c>
      <c r="N211" s="21">
        <v>422.72</v>
      </c>
      <c r="O211" s="21">
        <v>421.13</v>
      </c>
      <c r="P211" s="21">
        <v>419.34</v>
      </c>
      <c r="Q211" s="32">
        <v>412.79</v>
      </c>
      <c r="R211" s="30">
        <f>Q211-L211</f>
        <v>-10.829999999999984</v>
      </c>
      <c r="S211" s="27"/>
    </row>
    <row r="212" spans="2:19" x14ac:dyDescent="0.2">
      <c r="B212" s="15" t="s">
        <v>41</v>
      </c>
      <c r="C212" s="11" t="s">
        <v>42</v>
      </c>
      <c r="D212" s="11" t="s">
        <v>42</v>
      </c>
      <c r="E212" s="11">
        <v>0</v>
      </c>
      <c r="F212" s="11"/>
      <c r="G212" s="11" t="s">
        <v>42</v>
      </c>
      <c r="H212" s="11" t="s">
        <v>42</v>
      </c>
      <c r="J212" s="15" t="s">
        <v>41</v>
      </c>
      <c r="K212" s="11" t="s">
        <v>42</v>
      </c>
      <c r="L212" s="11" t="s">
        <v>42</v>
      </c>
      <c r="M212" s="11"/>
      <c r="N212" s="11"/>
      <c r="O212" s="11" t="s">
        <v>42</v>
      </c>
      <c r="P212" s="11" t="s">
        <v>42</v>
      </c>
    </row>
    <row r="213" spans="2:19" x14ac:dyDescent="0.2">
      <c r="B213" s="15" t="s">
        <v>43</v>
      </c>
      <c r="C213" s="11">
        <v>50</v>
      </c>
      <c r="D213" s="11">
        <v>50</v>
      </c>
      <c r="E213" s="11">
        <v>50</v>
      </c>
      <c r="F213" s="11">
        <v>50</v>
      </c>
      <c r="G213" s="11">
        <v>50</v>
      </c>
      <c r="H213" s="11">
        <v>50</v>
      </c>
      <c r="J213" s="15" t="s">
        <v>43</v>
      </c>
      <c r="K213" s="11">
        <v>50</v>
      </c>
      <c r="L213" s="11">
        <v>50</v>
      </c>
      <c r="M213" s="11">
        <v>50</v>
      </c>
      <c r="N213" s="11">
        <v>50</v>
      </c>
      <c r="O213" s="11">
        <v>50</v>
      </c>
      <c r="P213" s="11">
        <v>50</v>
      </c>
    </row>
    <row r="214" spans="2:19" x14ac:dyDescent="0.2">
      <c r="B214" s="15" t="s">
        <v>44</v>
      </c>
      <c r="C214" s="11" t="s">
        <v>42</v>
      </c>
      <c r="D214" s="11" t="s">
        <v>42</v>
      </c>
      <c r="E214" s="11" t="s">
        <v>42</v>
      </c>
      <c r="F214" s="11" t="s">
        <v>42</v>
      </c>
      <c r="G214" s="11" t="s">
        <v>42</v>
      </c>
      <c r="H214" s="11" t="s">
        <v>42</v>
      </c>
      <c r="J214" s="15" t="s">
        <v>44</v>
      </c>
      <c r="K214" s="11" t="s">
        <v>42</v>
      </c>
      <c r="L214" s="11" t="s">
        <v>42</v>
      </c>
      <c r="M214" s="11" t="s">
        <v>42</v>
      </c>
      <c r="N214" s="11" t="s">
        <v>42</v>
      </c>
      <c r="O214" s="11" t="s">
        <v>42</v>
      </c>
      <c r="P214" s="11" t="s">
        <v>42</v>
      </c>
    </row>
    <row r="215" spans="2:19" x14ac:dyDescent="0.2">
      <c r="B215" s="15" t="s">
        <v>45</v>
      </c>
      <c r="C215" s="11" t="s">
        <v>42</v>
      </c>
      <c r="D215" s="11" t="s">
        <v>42</v>
      </c>
      <c r="E215" s="11" t="s">
        <v>42</v>
      </c>
      <c r="F215" s="11" t="s">
        <v>42</v>
      </c>
      <c r="G215" s="11" t="s">
        <v>42</v>
      </c>
      <c r="H215" s="11" t="s">
        <v>42</v>
      </c>
      <c r="J215" s="15" t="s">
        <v>45</v>
      </c>
      <c r="K215" s="11" t="s">
        <v>42</v>
      </c>
      <c r="L215" s="11" t="s">
        <v>42</v>
      </c>
      <c r="M215" s="11" t="s">
        <v>42</v>
      </c>
      <c r="N215" s="11" t="s">
        <v>42</v>
      </c>
      <c r="O215" s="11" t="s">
        <v>42</v>
      </c>
      <c r="P215" s="11" t="s">
        <v>42</v>
      </c>
    </row>
    <row r="216" spans="2:19" x14ac:dyDescent="0.2">
      <c r="B216" s="13" t="s">
        <v>46</v>
      </c>
      <c r="C216" s="11">
        <v>1.5</v>
      </c>
      <c r="D216" s="11">
        <v>1.5</v>
      </c>
      <c r="E216" s="11">
        <v>1.5</v>
      </c>
      <c r="F216" s="11">
        <v>1.5</v>
      </c>
      <c r="G216" s="11">
        <v>1.5</v>
      </c>
      <c r="H216" s="11">
        <v>1.5</v>
      </c>
      <c r="J216" s="13" t="s">
        <v>46</v>
      </c>
      <c r="K216" s="11">
        <v>1.5</v>
      </c>
      <c r="L216" s="11">
        <v>1.5</v>
      </c>
      <c r="M216" s="11">
        <v>1.5</v>
      </c>
      <c r="N216" s="11">
        <v>1.5</v>
      </c>
      <c r="O216" s="11">
        <v>1.5</v>
      </c>
      <c r="P216" s="11">
        <v>1.5</v>
      </c>
      <c r="S216" s="31"/>
    </row>
    <row r="217" spans="2:19" x14ac:dyDescent="0.2">
      <c r="B217" s="10" t="s">
        <v>47</v>
      </c>
      <c r="C217" s="11">
        <v>711.74</v>
      </c>
      <c r="D217" s="11">
        <v>740.14</v>
      </c>
      <c r="E217" s="11">
        <v>763.16</v>
      </c>
      <c r="F217" s="11">
        <v>793.02</v>
      </c>
      <c r="G217" s="11">
        <v>822.89</v>
      </c>
      <c r="H217" s="11">
        <v>859.42</v>
      </c>
      <c r="J217" s="10" t="s">
        <v>47</v>
      </c>
      <c r="K217" s="11">
        <v>711.74</v>
      </c>
      <c r="L217" s="11">
        <v>740.14</v>
      </c>
      <c r="M217" s="11">
        <v>763.27</v>
      </c>
      <c r="N217" s="11">
        <f>N204-N203</f>
        <v>793.02</v>
      </c>
      <c r="O217" s="11">
        <v>822.89</v>
      </c>
      <c r="P217" s="11">
        <v>859.42</v>
      </c>
      <c r="Q217" s="30"/>
    </row>
    <row r="218" spans="2:19" x14ac:dyDescent="0.2">
      <c r="B218" s="10" t="s">
        <v>58</v>
      </c>
      <c r="C218" s="11">
        <v>185.58</v>
      </c>
      <c r="D218" s="11">
        <v>185.43</v>
      </c>
      <c r="E218" s="11">
        <v>185.09</v>
      </c>
      <c r="F218" s="11">
        <v>188.7</v>
      </c>
      <c r="G218" s="11">
        <v>184.57</v>
      </c>
      <c r="H218" s="11">
        <v>184.36</v>
      </c>
      <c r="J218" s="10" t="s">
        <v>58</v>
      </c>
      <c r="K218" s="11">
        <v>185.34</v>
      </c>
      <c r="L218" s="11">
        <v>185.4</v>
      </c>
      <c r="M218" s="11">
        <v>185.06</v>
      </c>
      <c r="N218" s="11">
        <v>188.74</v>
      </c>
      <c r="O218" s="11">
        <v>184.54</v>
      </c>
      <c r="P218" s="11">
        <v>184.34</v>
      </c>
    </row>
    <row r="219" spans="2:19" x14ac:dyDescent="0.2">
      <c r="B219" s="10" t="s">
        <v>48</v>
      </c>
      <c r="C219" s="11">
        <v>147.72</v>
      </c>
      <c r="D219" s="11">
        <v>150.71</v>
      </c>
      <c r="E219" s="11" t="s">
        <v>17</v>
      </c>
      <c r="F219" s="11">
        <f>F205-F193</f>
        <v>158.28000000000003</v>
      </c>
      <c r="G219" s="11">
        <v>156.72999999999999</v>
      </c>
      <c r="H219" s="11">
        <v>158.53</v>
      </c>
      <c r="J219" s="10" t="s">
        <v>48</v>
      </c>
      <c r="K219" s="11">
        <f t="shared" ref="K219:P219" si="25">K205-K193</f>
        <v>147.48000000000002</v>
      </c>
      <c r="L219" s="11">
        <f t="shared" si="25"/>
        <v>150.68000000000006</v>
      </c>
      <c r="M219" s="11">
        <f t="shared" si="25"/>
        <v>152.77999999999997</v>
      </c>
      <c r="N219" s="11">
        <f t="shared" si="25"/>
        <v>158.25000000000006</v>
      </c>
      <c r="O219" s="11">
        <f t="shared" si="25"/>
        <v>156.71000000000004</v>
      </c>
      <c r="P219" s="11">
        <f t="shared" si="25"/>
        <v>158.51</v>
      </c>
    </row>
    <row r="220" spans="2:19" x14ac:dyDescent="0.2">
      <c r="B220" s="15"/>
      <c r="C220" s="11" t="s">
        <v>51</v>
      </c>
      <c r="D220" s="11" t="s">
        <v>52</v>
      </c>
      <c r="E220" s="11" t="s">
        <v>52</v>
      </c>
      <c r="F220" s="11" t="s">
        <v>52</v>
      </c>
      <c r="G220" s="11" t="s">
        <v>52</v>
      </c>
      <c r="H220" s="11" t="s">
        <v>52</v>
      </c>
      <c r="J220" s="15"/>
      <c r="K220" s="11" t="s">
        <v>51</v>
      </c>
      <c r="L220" s="11" t="s">
        <v>52</v>
      </c>
      <c r="M220" s="11" t="s">
        <v>52</v>
      </c>
      <c r="N220" s="11" t="s">
        <v>52</v>
      </c>
      <c r="O220" s="11" t="s">
        <v>52</v>
      </c>
      <c r="P220" s="11" t="s">
        <v>52</v>
      </c>
    </row>
    <row r="221" spans="2:19" x14ac:dyDescent="0.2">
      <c r="B221" s="13" t="s">
        <v>53</v>
      </c>
      <c r="C221" s="11">
        <v>144.24</v>
      </c>
      <c r="D221" s="11">
        <v>150</v>
      </c>
      <c r="E221" s="11">
        <v>150</v>
      </c>
      <c r="F221" s="11">
        <v>150</v>
      </c>
      <c r="G221" s="11">
        <v>150</v>
      </c>
      <c r="H221" s="11">
        <v>150</v>
      </c>
      <c r="J221" s="13" t="s">
        <v>53</v>
      </c>
      <c r="K221" s="11">
        <v>144.24</v>
      </c>
      <c r="L221" s="11">
        <v>150</v>
      </c>
      <c r="M221" s="11">
        <v>150</v>
      </c>
      <c r="N221" s="11">
        <v>150</v>
      </c>
      <c r="O221" s="11">
        <v>150</v>
      </c>
      <c r="P221" s="11">
        <v>150</v>
      </c>
    </row>
    <row r="222" spans="2:19" x14ac:dyDescent="0.2">
      <c r="B222" s="10" t="s">
        <v>54</v>
      </c>
      <c r="C222" s="11">
        <f>C46</f>
        <v>525</v>
      </c>
      <c r="D222" s="11">
        <f t="shared" ref="D222:H223" si="26">D46</f>
        <v>525</v>
      </c>
      <c r="E222" s="11">
        <f t="shared" si="26"/>
        <v>525</v>
      </c>
      <c r="F222" s="11">
        <f t="shared" si="26"/>
        <v>525</v>
      </c>
      <c r="G222" s="11">
        <f t="shared" si="26"/>
        <v>525</v>
      </c>
      <c r="H222" s="11">
        <f t="shared" si="26"/>
        <v>525</v>
      </c>
      <c r="J222" s="10" t="s">
        <v>54</v>
      </c>
      <c r="K222" s="11">
        <f>C46</f>
        <v>525</v>
      </c>
      <c r="L222" s="11">
        <f t="shared" ref="L222:P223" si="27">D46</f>
        <v>525</v>
      </c>
      <c r="M222" s="11">
        <f t="shared" si="27"/>
        <v>525</v>
      </c>
      <c r="N222" s="11">
        <f t="shared" si="27"/>
        <v>525</v>
      </c>
      <c r="O222" s="11">
        <f t="shared" si="27"/>
        <v>525</v>
      </c>
      <c r="P222" s="11">
        <f t="shared" si="27"/>
        <v>525</v>
      </c>
    </row>
    <row r="223" spans="2:19" x14ac:dyDescent="0.2">
      <c r="B223" s="17" t="s">
        <v>55</v>
      </c>
      <c r="C223" s="18">
        <f>C47</f>
        <v>477</v>
      </c>
      <c r="D223" s="18">
        <f t="shared" si="26"/>
        <v>477</v>
      </c>
      <c r="E223" s="18">
        <f t="shared" si="26"/>
        <v>477</v>
      </c>
      <c r="F223" s="18">
        <f t="shared" si="26"/>
        <v>477</v>
      </c>
      <c r="G223" s="18">
        <f t="shared" si="26"/>
        <v>477</v>
      </c>
      <c r="H223" s="18">
        <f t="shared" si="26"/>
        <v>477</v>
      </c>
      <c r="J223" s="17" t="s">
        <v>55</v>
      </c>
      <c r="K223" s="18">
        <f>C47</f>
        <v>477</v>
      </c>
      <c r="L223" s="18">
        <f t="shared" si="27"/>
        <v>477</v>
      </c>
      <c r="M223" s="18">
        <f t="shared" si="27"/>
        <v>477</v>
      </c>
      <c r="N223" s="18">
        <f t="shared" si="27"/>
        <v>477</v>
      </c>
      <c r="O223" s="18">
        <f t="shared" si="27"/>
        <v>477</v>
      </c>
      <c r="P223" s="18">
        <f t="shared" si="27"/>
        <v>477</v>
      </c>
    </row>
    <row r="224" spans="2:19" ht="16" thickBot="1" x14ac:dyDescent="0.25">
      <c r="B224" s="19" t="s">
        <v>56</v>
      </c>
      <c r="C224" s="20">
        <v>608.65</v>
      </c>
      <c r="D224" s="20">
        <v>630.76</v>
      </c>
      <c r="E224" s="20">
        <v>652.98</v>
      </c>
      <c r="F224" s="20">
        <v>680.21</v>
      </c>
      <c r="G224" s="20">
        <v>707.44</v>
      </c>
      <c r="H224" s="20">
        <v>739.66</v>
      </c>
      <c r="J224" s="19" t="s">
        <v>56</v>
      </c>
      <c r="K224" s="20">
        <v>608.65</v>
      </c>
      <c r="L224" s="20">
        <v>630.76</v>
      </c>
      <c r="M224" s="20">
        <v>652.98</v>
      </c>
      <c r="N224" s="20">
        <v>680.21</v>
      </c>
      <c r="O224" s="20">
        <v>707.44</v>
      </c>
      <c r="P224" s="20">
        <v>739.66</v>
      </c>
    </row>
    <row r="225" spans="2:16" ht="15" customHeight="1" thickBot="1" x14ac:dyDescent="0.25">
      <c r="B225" s="90" t="s">
        <v>57</v>
      </c>
      <c r="C225" s="91"/>
      <c r="D225" s="91"/>
      <c r="E225" s="91"/>
      <c r="F225" s="91"/>
      <c r="G225" s="91"/>
      <c r="H225" s="92"/>
      <c r="J225" s="23" t="s">
        <v>57</v>
      </c>
      <c r="K225" s="24"/>
      <c r="L225" s="24"/>
      <c r="M225" s="24"/>
      <c r="N225" s="24"/>
      <c r="O225" s="24"/>
      <c r="P225" s="25"/>
    </row>
    <row r="229" spans="2:16" ht="16" thickBot="1" x14ac:dyDescent="0.25"/>
    <row r="230" spans="2:16" x14ac:dyDescent="0.2">
      <c r="B230" s="96" t="s">
        <v>1</v>
      </c>
      <c r="C230" s="83" t="s">
        <v>2</v>
      </c>
      <c r="D230" s="84"/>
      <c r="E230" s="1" t="s">
        <v>3</v>
      </c>
      <c r="F230" s="1" t="s">
        <v>4</v>
      </c>
      <c r="G230" s="2" t="s">
        <v>5</v>
      </c>
      <c r="H230" s="3"/>
      <c r="J230" s="81" t="s">
        <v>1</v>
      </c>
      <c r="K230" s="83" t="s">
        <v>2</v>
      </c>
      <c r="L230" s="84"/>
      <c r="M230" s="1" t="s">
        <v>3</v>
      </c>
      <c r="N230" s="1" t="s">
        <v>4</v>
      </c>
      <c r="O230" s="2" t="s">
        <v>5</v>
      </c>
      <c r="P230" s="3"/>
    </row>
    <row r="231" spans="2:16" x14ac:dyDescent="0.2">
      <c r="B231" s="97"/>
      <c r="C231" s="85" t="s">
        <v>6</v>
      </c>
      <c r="D231" s="86"/>
      <c r="E231" s="5" t="s">
        <v>7</v>
      </c>
      <c r="F231" s="4" t="s">
        <v>8</v>
      </c>
      <c r="G231" s="5"/>
      <c r="H231" s="6"/>
      <c r="J231" s="82"/>
      <c r="K231" s="85" t="s">
        <v>6</v>
      </c>
      <c r="L231" s="86"/>
      <c r="M231" s="5" t="s">
        <v>7</v>
      </c>
      <c r="N231" s="4" t="s">
        <v>8</v>
      </c>
      <c r="O231" s="5"/>
      <c r="P231" s="6"/>
    </row>
    <row r="232" spans="2:16" x14ac:dyDescent="0.2">
      <c r="B232" s="97"/>
      <c r="C232" s="85" t="s">
        <v>9</v>
      </c>
      <c r="D232" s="86"/>
      <c r="E232" s="4" t="s">
        <v>10</v>
      </c>
      <c r="F232" s="5" t="s">
        <v>11</v>
      </c>
      <c r="G232" s="5"/>
      <c r="H232" s="6"/>
      <c r="J232" s="82"/>
      <c r="K232" s="85" t="s">
        <v>9</v>
      </c>
      <c r="L232" s="86"/>
      <c r="M232" s="5" t="s">
        <v>10</v>
      </c>
      <c r="N232" s="4" t="s">
        <v>11</v>
      </c>
      <c r="O232" s="5"/>
      <c r="P232" s="6"/>
    </row>
    <row r="233" spans="2:16" ht="16" thickBot="1" x14ac:dyDescent="0.25">
      <c r="B233" s="7"/>
      <c r="H233" s="6"/>
      <c r="J233" s="7"/>
      <c r="P233" s="6"/>
    </row>
    <row r="234" spans="2:16" ht="21" thickBot="1" x14ac:dyDescent="0.25">
      <c r="B234" s="87" t="s">
        <v>13</v>
      </c>
      <c r="C234" s="88"/>
      <c r="D234" s="88"/>
      <c r="E234" s="88"/>
      <c r="F234" s="88"/>
      <c r="G234" s="88"/>
      <c r="H234" s="89"/>
      <c r="J234" s="87" t="s">
        <v>13</v>
      </c>
      <c r="K234" s="88"/>
      <c r="L234" s="88"/>
      <c r="M234" s="88"/>
      <c r="N234" s="88"/>
      <c r="O234" s="88"/>
      <c r="P234" s="89"/>
    </row>
    <row r="235" spans="2:16" x14ac:dyDescent="0.2">
      <c r="B235" s="8" t="s">
        <v>14</v>
      </c>
      <c r="C235" s="9" t="s">
        <v>15</v>
      </c>
      <c r="D235" s="9" t="s">
        <v>16</v>
      </c>
      <c r="E235" s="9" t="s">
        <v>17</v>
      </c>
      <c r="F235" s="9" t="s">
        <v>18</v>
      </c>
      <c r="G235" s="9" t="s">
        <v>19</v>
      </c>
      <c r="H235" s="9" t="s">
        <v>20</v>
      </c>
      <c r="J235" s="8" t="s">
        <v>14</v>
      </c>
      <c r="K235" s="9" t="s">
        <v>15</v>
      </c>
      <c r="L235" s="9" t="s">
        <v>16</v>
      </c>
      <c r="M235" s="9" t="s">
        <v>17</v>
      </c>
      <c r="N235" s="9" t="s">
        <v>18</v>
      </c>
      <c r="O235" s="9" t="s">
        <v>19</v>
      </c>
      <c r="P235" s="9" t="s">
        <v>20</v>
      </c>
    </row>
    <row r="236" spans="2:16" x14ac:dyDescent="0.2">
      <c r="B236" s="10" t="s">
        <v>21</v>
      </c>
      <c r="C236" s="11">
        <v>600.49</v>
      </c>
      <c r="D236" s="11">
        <v>613.49</v>
      </c>
      <c r="E236" s="11">
        <v>623.23</v>
      </c>
      <c r="F236" s="11">
        <v>631.15</v>
      </c>
      <c r="G236" s="11">
        <v>641.07000000000005</v>
      </c>
      <c r="H236" s="11">
        <v>649.16999999999996</v>
      </c>
      <c r="J236" s="10" t="s">
        <v>21</v>
      </c>
      <c r="K236" s="11">
        <v>600.52</v>
      </c>
      <c r="L236" s="11">
        <v>613.66</v>
      </c>
      <c r="M236" s="29">
        <v>623.4</v>
      </c>
      <c r="N236" s="11">
        <v>631.41999999999996</v>
      </c>
      <c r="O236" s="11">
        <v>641.26</v>
      </c>
      <c r="P236" s="11">
        <v>649.36</v>
      </c>
    </row>
    <row r="237" spans="2:16" x14ac:dyDescent="0.2">
      <c r="B237" s="12" t="s">
        <v>22</v>
      </c>
      <c r="C237" s="11">
        <v>413.01</v>
      </c>
      <c r="D237" s="11">
        <v>432.63</v>
      </c>
      <c r="E237" s="11">
        <v>452.85</v>
      </c>
      <c r="F237" s="11">
        <v>479.33</v>
      </c>
      <c r="G237" s="11">
        <v>503.16</v>
      </c>
      <c r="H237" s="11">
        <v>533.26</v>
      </c>
      <c r="J237" s="12" t="s">
        <v>22</v>
      </c>
      <c r="K237" s="11">
        <v>412.96</v>
      </c>
      <c r="L237" s="11">
        <v>432.39</v>
      </c>
      <c r="M237" s="11">
        <v>452.61</v>
      </c>
      <c r="N237" s="11">
        <v>478.98</v>
      </c>
      <c r="O237" s="11">
        <v>502.92</v>
      </c>
      <c r="P237" s="11">
        <v>533.02</v>
      </c>
    </row>
    <row r="238" spans="2:16" x14ac:dyDescent="0.2">
      <c r="B238" s="13" t="s">
        <v>23</v>
      </c>
      <c r="C238" s="11">
        <v>95</v>
      </c>
      <c r="D238" s="11">
        <v>100</v>
      </c>
      <c r="E238" s="11">
        <v>110</v>
      </c>
      <c r="F238" s="11">
        <v>120</v>
      </c>
      <c r="G238" s="11">
        <v>130</v>
      </c>
      <c r="H238" s="11">
        <v>140</v>
      </c>
      <c r="J238" s="13" t="s">
        <v>23</v>
      </c>
      <c r="K238" s="11">
        <v>95</v>
      </c>
      <c r="L238" s="11">
        <v>100</v>
      </c>
      <c r="M238" s="11">
        <v>110</v>
      </c>
      <c r="N238" s="11">
        <v>120</v>
      </c>
      <c r="O238" s="11">
        <v>130</v>
      </c>
      <c r="P238" s="11">
        <v>140</v>
      </c>
    </row>
    <row r="239" spans="2:16" x14ac:dyDescent="0.2">
      <c r="B239" s="12" t="s">
        <v>24</v>
      </c>
      <c r="C239" s="11">
        <v>66.260000000000005</v>
      </c>
      <c r="D239" s="11">
        <v>66.17</v>
      </c>
      <c r="E239" s="11">
        <v>66.099999999999994</v>
      </c>
      <c r="F239" s="11">
        <v>66.16</v>
      </c>
      <c r="G239" s="11">
        <v>65.989999999999995</v>
      </c>
      <c r="H239" s="11">
        <v>65.94</v>
      </c>
      <c r="J239" s="12" t="s">
        <v>24</v>
      </c>
      <c r="K239" s="11">
        <v>66.25</v>
      </c>
      <c r="L239" s="11">
        <v>66.150000000000006</v>
      </c>
      <c r="M239" s="11">
        <v>66.08</v>
      </c>
      <c r="N239" s="11">
        <v>66.13</v>
      </c>
      <c r="O239" s="11">
        <v>65.959999999999994</v>
      </c>
      <c r="P239" s="11">
        <v>65.92</v>
      </c>
    </row>
    <row r="240" spans="2:16" x14ac:dyDescent="0.2">
      <c r="B240" s="14" t="s">
        <v>25</v>
      </c>
      <c r="C240" s="11">
        <v>350.87</v>
      </c>
      <c r="D240" s="11">
        <v>350.32</v>
      </c>
      <c r="E240" s="11">
        <v>350.18</v>
      </c>
      <c r="F240" s="22">
        <v>351.71</v>
      </c>
      <c r="G240" s="11">
        <v>349.98</v>
      </c>
      <c r="H240" s="11">
        <v>349.93</v>
      </c>
      <c r="J240" s="14" t="s">
        <v>25</v>
      </c>
      <c r="K240" s="11">
        <v>350.81</v>
      </c>
      <c r="L240" s="11">
        <v>350.04</v>
      </c>
      <c r="M240" s="11">
        <v>349.89</v>
      </c>
      <c r="N240" s="11">
        <v>351.28</v>
      </c>
      <c r="O240" s="11">
        <v>349.68</v>
      </c>
      <c r="P240" s="11">
        <v>349.62</v>
      </c>
    </row>
    <row r="241" spans="2:16" x14ac:dyDescent="0.2">
      <c r="B241" s="12" t="s">
        <v>26</v>
      </c>
      <c r="C241" s="11">
        <v>-25.63</v>
      </c>
      <c r="D241" s="11">
        <v>-26.18</v>
      </c>
      <c r="E241" s="11">
        <v>-26.32</v>
      </c>
      <c r="F241" s="22">
        <v>-24.79</v>
      </c>
      <c r="G241" s="11">
        <v>-26.52</v>
      </c>
      <c r="H241" s="11">
        <v>-26.57</v>
      </c>
      <c r="J241" s="12" t="s">
        <v>26</v>
      </c>
      <c r="K241" s="11">
        <v>-25.69</v>
      </c>
      <c r="L241" s="11">
        <v>-26.46</v>
      </c>
      <c r="M241" s="11">
        <v>-26.61</v>
      </c>
      <c r="N241" s="11">
        <v>-25.22</v>
      </c>
      <c r="O241" s="11">
        <v>-26.82</v>
      </c>
      <c r="P241" s="11">
        <v>-26.88</v>
      </c>
    </row>
    <row r="242" spans="2:16" x14ac:dyDescent="0.2">
      <c r="B242" s="14" t="s">
        <v>27</v>
      </c>
      <c r="C242" s="11">
        <v>119.74</v>
      </c>
      <c r="D242" s="11">
        <v>118.21</v>
      </c>
      <c r="E242" s="11">
        <v>120.91</v>
      </c>
      <c r="F242" s="11">
        <v>120.47</v>
      </c>
      <c r="G242" s="11">
        <v>121.76</v>
      </c>
      <c r="H242" s="11">
        <v>119.94</v>
      </c>
      <c r="J242" s="14" t="s">
        <v>27</v>
      </c>
      <c r="K242" s="11">
        <v>119.78</v>
      </c>
      <c r="L242" s="11">
        <v>118.37</v>
      </c>
      <c r="M242" s="11">
        <v>121.07</v>
      </c>
      <c r="N242" s="11">
        <v>120.71</v>
      </c>
      <c r="O242" s="11">
        <v>121.92</v>
      </c>
      <c r="P242" s="11">
        <v>120.09</v>
      </c>
    </row>
    <row r="243" spans="2:16" x14ac:dyDescent="0.2">
      <c r="B243" s="13" t="s">
        <v>28</v>
      </c>
      <c r="C243" s="11">
        <v>560</v>
      </c>
      <c r="D243" s="11">
        <v>560</v>
      </c>
      <c r="E243" s="11">
        <v>560</v>
      </c>
      <c r="F243" s="11">
        <v>560</v>
      </c>
      <c r="G243" s="11">
        <v>560</v>
      </c>
      <c r="H243" s="11">
        <v>560</v>
      </c>
      <c r="J243" s="13" t="s">
        <v>28</v>
      </c>
      <c r="K243" s="11">
        <v>560</v>
      </c>
      <c r="L243" s="11">
        <v>560</v>
      </c>
      <c r="M243" s="11">
        <v>560</v>
      </c>
      <c r="N243" s="11">
        <v>560</v>
      </c>
      <c r="O243" s="11">
        <v>560</v>
      </c>
      <c r="P243" s="11">
        <v>560</v>
      </c>
    </row>
    <row r="244" spans="2:16" x14ac:dyDescent="0.2">
      <c r="B244" s="13" t="s">
        <v>29</v>
      </c>
      <c r="C244" s="11">
        <v>44</v>
      </c>
      <c r="D244" s="11">
        <v>44</v>
      </c>
      <c r="E244" s="11">
        <v>44</v>
      </c>
      <c r="F244" s="11">
        <v>44</v>
      </c>
      <c r="G244" s="11">
        <v>44</v>
      </c>
      <c r="H244" s="11">
        <v>44</v>
      </c>
      <c r="J244" s="13" t="s">
        <v>29</v>
      </c>
      <c r="K244" s="11">
        <v>44</v>
      </c>
      <c r="L244" s="11">
        <v>44</v>
      </c>
      <c r="M244" s="11">
        <v>44</v>
      </c>
      <c r="N244" s="11">
        <v>44</v>
      </c>
      <c r="O244" s="11">
        <v>44</v>
      </c>
      <c r="P244" s="11">
        <v>44</v>
      </c>
    </row>
    <row r="245" spans="2:16" x14ac:dyDescent="0.2">
      <c r="B245" s="10" t="s">
        <v>30</v>
      </c>
      <c r="C245" s="11">
        <v>712.24</v>
      </c>
      <c r="D245" s="11">
        <v>740.63</v>
      </c>
      <c r="E245" s="11">
        <v>763.76</v>
      </c>
      <c r="F245" s="11">
        <v>793.61</v>
      </c>
      <c r="G245" s="11">
        <v>823.37</v>
      </c>
      <c r="H245" s="11">
        <v>859.88</v>
      </c>
      <c r="J245" s="10" t="s">
        <v>30</v>
      </c>
      <c r="K245" s="11">
        <v>712.24</v>
      </c>
      <c r="L245" s="11">
        <v>740.63</v>
      </c>
      <c r="M245" s="11">
        <v>763.76</v>
      </c>
      <c r="N245" s="11">
        <v>793.61</v>
      </c>
      <c r="O245" s="11">
        <v>823.37</v>
      </c>
      <c r="P245" s="11">
        <v>859.88</v>
      </c>
    </row>
    <row r="246" spans="2:16" x14ac:dyDescent="0.2">
      <c r="B246" s="13" t="s">
        <v>31</v>
      </c>
      <c r="C246" s="11">
        <v>431.22</v>
      </c>
      <c r="D246" s="11">
        <v>431.34</v>
      </c>
      <c r="E246" s="11">
        <v>431.34</v>
      </c>
      <c r="F246" s="11">
        <v>430.89</v>
      </c>
      <c r="G246" s="11">
        <v>431.34</v>
      </c>
      <c r="H246" s="11">
        <v>431.34</v>
      </c>
      <c r="J246" s="13" t="s">
        <v>31</v>
      </c>
      <c r="K246" s="11">
        <v>442.13</v>
      </c>
      <c r="L246" s="11">
        <v>442.29</v>
      </c>
      <c r="M246" s="11">
        <v>442.29</v>
      </c>
      <c r="N246" s="11">
        <v>441.89</v>
      </c>
      <c r="O246" s="11">
        <v>442.29</v>
      </c>
      <c r="P246" s="11">
        <v>442.29</v>
      </c>
    </row>
    <row r="247" spans="2:16" x14ac:dyDescent="0.2">
      <c r="B247" s="13" t="s">
        <v>32</v>
      </c>
      <c r="C247" s="11">
        <v>431.17</v>
      </c>
      <c r="D247" s="11">
        <v>431.28</v>
      </c>
      <c r="E247" s="11">
        <v>431.27</v>
      </c>
      <c r="F247" s="11">
        <v>430.85</v>
      </c>
      <c r="G247" s="11">
        <v>431.27</v>
      </c>
      <c r="H247" s="11">
        <v>431.27</v>
      </c>
      <c r="J247" s="13" t="s">
        <v>32</v>
      </c>
      <c r="K247" s="11">
        <v>441.39</v>
      </c>
      <c r="L247" s="11">
        <v>441.5</v>
      </c>
      <c r="M247" s="11">
        <v>441.49</v>
      </c>
      <c r="N247" s="11">
        <v>441.17</v>
      </c>
      <c r="O247" s="11">
        <v>441.48</v>
      </c>
      <c r="P247" s="11">
        <v>441.47</v>
      </c>
    </row>
    <row r="248" spans="2:16" x14ac:dyDescent="0.2">
      <c r="B248" s="10" t="s">
        <v>33</v>
      </c>
      <c r="C248" s="11">
        <v>1142.95</v>
      </c>
      <c r="D248" s="11">
        <v>1171.44</v>
      </c>
      <c r="E248" s="11">
        <v>1194.58</v>
      </c>
      <c r="F248" s="11">
        <v>1224.07</v>
      </c>
      <c r="G248" s="11">
        <v>1254.21</v>
      </c>
      <c r="H248" s="11">
        <v>1290.74</v>
      </c>
      <c r="J248" s="10" t="s">
        <v>33</v>
      </c>
      <c r="K248" s="11">
        <v>1153.17</v>
      </c>
      <c r="L248" s="11">
        <v>1181.6500000000001</v>
      </c>
      <c r="M248" s="11">
        <v>1204.78</v>
      </c>
      <c r="N248" s="11">
        <v>12234.38</v>
      </c>
      <c r="O248" s="11">
        <v>1264.4100000000001</v>
      </c>
      <c r="P248" s="11">
        <v>1300.93</v>
      </c>
    </row>
    <row r="249" spans="2:16" x14ac:dyDescent="0.2">
      <c r="B249" s="10" t="s">
        <v>34</v>
      </c>
      <c r="C249" s="11">
        <v>556.20000000000005</v>
      </c>
      <c r="D249" s="11">
        <v>579.34</v>
      </c>
      <c r="E249" s="11">
        <v>601.66</v>
      </c>
      <c r="F249" s="11">
        <v>631.98</v>
      </c>
      <c r="G249" s="11">
        <v>655.93</v>
      </c>
      <c r="H249" s="11">
        <v>687.87</v>
      </c>
      <c r="J249" s="10" t="s">
        <v>34</v>
      </c>
      <c r="K249" s="11">
        <v>556.21</v>
      </c>
      <c r="L249" s="11">
        <v>579.39</v>
      </c>
      <c r="M249" s="11">
        <v>601.72</v>
      </c>
      <c r="N249" s="11">
        <v>632.05999999999995</v>
      </c>
      <c r="O249" s="11">
        <v>655.99</v>
      </c>
      <c r="P249" s="11">
        <v>687.93</v>
      </c>
    </row>
    <row r="250" spans="2:16" x14ac:dyDescent="0.2">
      <c r="B250" s="14" t="s">
        <v>35</v>
      </c>
      <c r="C250" s="11">
        <v>772.35</v>
      </c>
      <c r="D250" s="21">
        <v>772.69</v>
      </c>
      <c r="E250" s="11">
        <v>771.98</v>
      </c>
      <c r="F250" s="11">
        <v>772.54</v>
      </c>
      <c r="G250" s="11">
        <v>769.89</v>
      </c>
      <c r="H250" s="11">
        <v>768.09</v>
      </c>
      <c r="J250" s="14" t="s">
        <v>35</v>
      </c>
      <c r="K250" s="21">
        <v>772.31</v>
      </c>
      <c r="L250" s="21">
        <v>772.53</v>
      </c>
      <c r="M250" s="21">
        <v>772.1</v>
      </c>
      <c r="N250" s="21">
        <v>772.27</v>
      </c>
      <c r="O250" s="21">
        <v>769.7</v>
      </c>
      <c r="P250" s="21">
        <v>767.9</v>
      </c>
    </row>
    <row r="251" spans="2:16" x14ac:dyDescent="0.2">
      <c r="B251" s="13" t="s">
        <v>36</v>
      </c>
      <c r="C251" s="11">
        <v>385</v>
      </c>
      <c r="D251" s="11">
        <v>385</v>
      </c>
      <c r="E251" s="11">
        <v>405</v>
      </c>
      <c r="F251" s="11">
        <v>425</v>
      </c>
      <c r="G251" s="11">
        <v>445</v>
      </c>
      <c r="H251" s="11">
        <v>465</v>
      </c>
      <c r="J251" s="13" t="s">
        <v>36</v>
      </c>
      <c r="K251" s="11">
        <v>385</v>
      </c>
      <c r="L251" s="11">
        <v>385</v>
      </c>
      <c r="M251" s="11">
        <v>405</v>
      </c>
      <c r="N251" s="11">
        <v>425</v>
      </c>
      <c r="O251" s="11">
        <v>445</v>
      </c>
      <c r="P251" s="11">
        <v>465</v>
      </c>
    </row>
    <row r="252" spans="2:16" x14ac:dyDescent="0.2">
      <c r="B252" s="12" t="s">
        <v>37</v>
      </c>
      <c r="C252" s="11">
        <v>76.59</v>
      </c>
      <c r="D252" s="11">
        <v>76.55</v>
      </c>
      <c r="E252" s="11">
        <v>76.569999999999993</v>
      </c>
      <c r="F252" s="11">
        <v>76.400000000000006</v>
      </c>
      <c r="G252" s="11">
        <v>76.599999999999994</v>
      </c>
      <c r="H252" s="11">
        <v>76.599999999999994</v>
      </c>
      <c r="J252" s="12" t="s">
        <v>37</v>
      </c>
      <c r="K252" s="11">
        <v>76.58</v>
      </c>
      <c r="L252" s="11">
        <v>76.53</v>
      </c>
      <c r="M252" s="11">
        <v>76.55</v>
      </c>
      <c r="N252" s="11">
        <v>76.37</v>
      </c>
      <c r="O252" s="11">
        <v>76.58</v>
      </c>
      <c r="P252" s="11">
        <v>76.58</v>
      </c>
    </row>
    <row r="253" spans="2:16" x14ac:dyDescent="0.2">
      <c r="B253" s="15" t="s">
        <v>38</v>
      </c>
      <c r="C253" s="11">
        <v>200</v>
      </c>
      <c r="D253" s="11">
        <v>200</v>
      </c>
      <c r="E253" s="11">
        <v>220</v>
      </c>
      <c r="F253" s="11">
        <v>240</v>
      </c>
      <c r="G253" s="11">
        <v>260</v>
      </c>
      <c r="H253" s="11">
        <v>280</v>
      </c>
      <c r="J253" s="15" t="s">
        <v>38</v>
      </c>
      <c r="K253" s="11">
        <v>200</v>
      </c>
      <c r="L253" s="11">
        <v>200</v>
      </c>
      <c r="M253" s="11">
        <v>220</v>
      </c>
      <c r="N253" s="11">
        <v>240</v>
      </c>
      <c r="O253" s="11">
        <v>260</v>
      </c>
      <c r="P253" s="11">
        <v>280</v>
      </c>
    </row>
    <row r="254" spans="2:16" x14ac:dyDescent="0.2">
      <c r="B254" s="16" t="s">
        <v>39</v>
      </c>
      <c r="C254" s="11">
        <v>376.5</v>
      </c>
      <c r="D254" s="11">
        <v>376.5</v>
      </c>
      <c r="E254" s="11">
        <v>376.5</v>
      </c>
      <c r="F254" s="11">
        <v>376.5</v>
      </c>
      <c r="G254" s="11">
        <v>376.5</v>
      </c>
      <c r="H254" s="11">
        <v>376.5</v>
      </c>
      <c r="J254" s="16" t="s">
        <v>39</v>
      </c>
      <c r="K254" s="11">
        <v>376.5</v>
      </c>
      <c r="L254" s="11">
        <v>376.5</v>
      </c>
      <c r="M254" s="11">
        <v>376.5</v>
      </c>
      <c r="N254" s="11">
        <v>376.5</v>
      </c>
      <c r="O254" s="11">
        <v>376.5</v>
      </c>
      <c r="P254" s="11">
        <v>376.5</v>
      </c>
    </row>
    <row r="255" spans="2:16" x14ac:dyDescent="0.2">
      <c r="B255" s="13" t="s">
        <v>40</v>
      </c>
      <c r="C255" s="11">
        <v>421.63</v>
      </c>
      <c r="D255" s="21">
        <v>422.46</v>
      </c>
      <c r="E255" s="11">
        <v>421.93</v>
      </c>
      <c r="F255" s="11">
        <v>421.17</v>
      </c>
      <c r="G255" s="11">
        <v>420.07</v>
      </c>
      <c r="H255" s="11">
        <v>418.35</v>
      </c>
      <c r="J255" s="13" t="s">
        <v>40</v>
      </c>
      <c r="K255" s="21">
        <v>421.65</v>
      </c>
      <c r="L255" s="21">
        <v>422.54</v>
      </c>
      <c r="M255" s="21">
        <v>422.3</v>
      </c>
      <c r="N255" s="21">
        <v>421.29</v>
      </c>
      <c r="O255" s="21">
        <v>420.15</v>
      </c>
      <c r="P255" s="21">
        <v>418.42</v>
      </c>
    </row>
    <row r="256" spans="2:16" x14ac:dyDescent="0.2">
      <c r="B256" s="15" t="s">
        <v>41</v>
      </c>
      <c r="C256" s="11" t="s">
        <v>42</v>
      </c>
      <c r="D256" s="11" t="s">
        <v>42</v>
      </c>
      <c r="E256" s="11"/>
      <c r="F256" s="11"/>
      <c r="G256" s="11" t="s">
        <v>42</v>
      </c>
      <c r="H256" s="11" t="s">
        <v>42</v>
      </c>
      <c r="J256" s="15" t="s">
        <v>41</v>
      </c>
      <c r="K256" s="11" t="s">
        <v>42</v>
      </c>
      <c r="L256" s="11" t="s">
        <v>42</v>
      </c>
      <c r="M256" s="11"/>
      <c r="N256" s="11"/>
      <c r="O256" s="11" t="s">
        <v>42</v>
      </c>
      <c r="P256" s="11" t="s">
        <v>42</v>
      </c>
    </row>
    <row r="257" spans="2:16" x14ac:dyDescent="0.2">
      <c r="B257" s="15" t="s">
        <v>43</v>
      </c>
      <c r="C257" s="11">
        <v>50</v>
      </c>
      <c r="D257" s="11">
        <v>50</v>
      </c>
      <c r="E257" s="11">
        <v>50</v>
      </c>
      <c r="F257" s="11">
        <v>50</v>
      </c>
      <c r="G257" s="11">
        <v>50</v>
      </c>
      <c r="H257" s="11">
        <v>50</v>
      </c>
      <c r="J257" s="15" t="s">
        <v>43</v>
      </c>
      <c r="K257" s="11">
        <v>50</v>
      </c>
      <c r="L257" s="11">
        <v>50</v>
      </c>
      <c r="M257" s="11">
        <v>50</v>
      </c>
      <c r="N257" s="11">
        <v>50</v>
      </c>
      <c r="O257" s="11">
        <v>50</v>
      </c>
      <c r="P257" s="11">
        <v>50</v>
      </c>
    </row>
    <row r="258" spans="2:16" x14ac:dyDescent="0.2">
      <c r="B258" s="15" t="s">
        <v>44</v>
      </c>
      <c r="C258" s="11" t="s">
        <v>42</v>
      </c>
      <c r="D258" s="11" t="s">
        <v>42</v>
      </c>
      <c r="E258" s="11" t="s">
        <v>42</v>
      </c>
      <c r="F258" s="11" t="s">
        <v>42</v>
      </c>
      <c r="G258" s="11" t="s">
        <v>42</v>
      </c>
      <c r="H258" s="11" t="s">
        <v>42</v>
      </c>
      <c r="J258" s="15" t="s">
        <v>44</v>
      </c>
      <c r="K258" s="11" t="s">
        <v>42</v>
      </c>
      <c r="L258" s="11" t="s">
        <v>42</v>
      </c>
      <c r="M258" s="11" t="s">
        <v>42</v>
      </c>
      <c r="N258" s="11" t="s">
        <v>42</v>
      </c>
      <c r="O258" s="11" t="s">
        <v>42</v>
      </c>
      <c r="P258" s="11" t="s">
        <v>42</v>
      </c>
    </row>
    <row r="259" spans="2:16" x14ac:dyDescent="0.2">
      <c r="B259" s="15" t="s">
        <v>45</v>
      </c>
      <c r="C259" s="11" t="s">
        <v>42</v>
      </c>
      <c r="D259" s="11" t="s">
        <v>42</v>
      </c>
      <c r="E259" s="11" t="s">
        <v>42</v>
      </c>
      <c r="F259" s="11" t="s">
        <v>42</v>
      </c>
      <c r="G259" s="11" t="s">
        <v>42</v>
      </c>
      <c r="H259" s="11" t="s">
        <v>42</v>
      </c>
      <c r="J259" s="15" t="s">
        <v>45</v>
      </c>
      <c r="K259" s="11" t="s">
        <v>42</v>
      </c>
      <c r="L259" s="11" t="s">
        <v>42</v>
      </c>
      <c r="M259" s="11" t="s">
        <v>42</v>
      </c>
      <c r="N259" s="11" t="s">
        <v>42</v>
      </c>
      <c r="O259" s="11" t="s">
        <v>42</v>
      </c>
      <c r="P259" s="11" t="s">
        <v>42</v>
      </c>
    </row>
    <row r="260" spans="2:16" x14ac:dyDescent="0.2">
      <c r="B260" s="13" t="s">
        <v>46</v>
      </c>
      <c r="C260" s="11">
        <v>1.5</v>
      </c>
      <c r="D260" s="11">
        <v>1.5</v>
      </c>
      <c r="E260" s="11">
        <v>1.5</v>
      </c>
      <c r="F260" s="11">
        <v>1.5</v>
      </c>
      <c r="G260" s="11">
        <v>1.5</v>
      </c>
      <c r="H260" s="11">
        <v>1.5</v>
      </c>
      <c r="J260" s="13" t="s">
        <v>46</v>
      </c>
      <c r="K260" s="11">
        <v>1.5</v>
      </c>
      <c r="L260" s="11">
        <v>1.5</v>
      </c>
      <c r="M260" s="11">
        <v>1.5</v>
      </c>
      <c r="N260" s="11">
        <v>1.5</v>
      </c>
      <c r="O260" s="11">
        <v>1.5</v>
      </c>
      <c r="P260" s="11">
        <v>1.5</v>
      </c>
    </row>
    <row r="261" spans="2:16" x14ac:dyDescent="0.2">
      <c r="B261" s="10" t="s">
        <v>47</v>
      </c>
      <c r="C261" s="11">
        <v>711.74</v>
      </c>
      <c r="D261" s="11">
        <v>740.14</v>
      </c>
      <c r="E261" s="11">
        <v>763.3</v>
      </c>
      <c r="F261" s="11">
        <v>793.22</v>
      </c>
      <c r="G261" s="11">
        <v>822.89</v>
      </c>
      <c r="H261" s="11">
        <v>859.42</v>
      </c>
      <c r="J261" s="10" t="s">
        <v>47</v>
      </c>
      <c r="K261" s="11">
        <f t="shared" ref="K261:L261" si="28">K248-K247</f>
        <v>711.78000000000009</v>
      </c>
      <c r="L261" s="11">
        <f t="shared" si="28"/>
        <v>740.15000000000009</v>
      </c>
      <c r="M261" s="11">
        <v>763.27</v>
      </c>
      <c r="N261" s="11">
        <v>793.2</v>
      </c>
      <c r="O261" s="11">
        <v>822.89</v>
      </c>
      <c r="P261" s="11">
        <f>P248-P247</f>
        <v>859.46</v>
      </c>
    </row>
    <row r="262" spans="2:16" x14ac:dyDescent="0.2">
      <c r="B262" s="10" t="s">
        <v>58</v>
      </c>
      <c r="C262" s="11">
        <v>180.91</v>
      </c>
      <c r="D262" s="11">
        <v>181.42</v>
      </c>
      <c r="E262" s="11">
        <v>181.16</v>
      </c>
      <c r="F262" s="11">
        <v>183.87</v>
      </c>
      <c r="G262" s="11">
        <v>180.82</v>
      </c>
      <c r="H262" s="11">
        <v>180.72</v>
      </c>
      <c r="J262" s="10" t="s">
        <v>58</v>
      </c>
      <c r="K262" s="11">
        <v>180.98</v>
      </c>
      <c r="L262" s="11">
        <v>181.71</v>
      </c>
      <c r="M262" s="11">
        <v>181.44</v>
      </c>
      <c r="N262" s="11">
        <v>183.78</v>
      </c>
      <c r="O262" s="11">
        <v>181.09</v>
      </c>
      <c r="P262" s="11">
        <v>180.99</v>
      </c>
    </row>
    <row r="263" spans="2:16" x14ac:dyDescent="0.2">
      <c r="B263" s="10" t="s">
        <v>48</v>
      </c>
      <c r="C263" s="11">
        <v>143.18</v>
      </c>
      <c r="D263" s="11">
        <v>146.71</v>
      </c>
      <c r="E263" s="11">
        <f>E249-E237</f>
        <v>148.80999999999995</v>
      </c>
      <c r="F263" s="11">
        <f>F249-F237</f>
        <v>152.65000000000003</v>
      </c>
      <c r="G263" s="11">
        <v>152.77000000000001</v>
      </c>
      <c r="H263" s="11">
        <v>154.01</v>
      </c>
      <c r="J263" s="10" t="s">
        <v>48</v>
      </c>
      <c r="K263" s="11">
        <f t="shared" ref="K263:P263" si="29">K249-K237</f>
        <v>143.25000000000006</v>
      </c>
      <c r="L263" s="11">
        <f t="shared" si="29"/>
        <v>147</v>
      </c>
      <c r="M263" s="11">
        <f t="shared" si="29"/>
        <v>149.11000000000001</v>
      </c>
      <c r="N263" s="11">
        <f t="shared" si="29"/>
        <v>153.07999999999993</v>
      </c>
      <c r="O263" s="11">
        <f t="shared" si="29"/>
        <v>153.07</v>
      </c>
      <c r="P263" s="11">
        <f t="shared" si="29"/>
        <v>154.90999999999997</v>
      </c>
    </row>
    <row r="264" spans="2:16" x14ac:dyDescent="0.2">
      <c r="B264" s="15"/>
      <c r="C264" s="11" t="s">
        <v>51</v>
      </c>
      <c r="D264" s="11" t="s">
        <v>52</v>
      </c>
      <c r="E264" s="11" t="s">
        <v>52</v>
      </c>
      <c r="F264" s="11" t="s">
        <v>52</v>
      </c>
      <c r="G264" s="11" t="s">
        <v>52</v>
      </c>
      <c r="H264" s="11" t="s">
        <v>52</v>
      </c>
      <c r="J264" s="15"/>
      <c r="K264" s="11" t="s">
        <v>51</v>
      </c>
      <c r="L264" s="11" t="s">
        <v>52</v>
      </c>
      <c r="M264" s="11" t="s">
        <v>52</v>
      </c>
      <c r="N264" s="11" t="s">
        <v>52</v>
      </c>
      <c r="O264" s="11" t="s">
        <v>52</v>
      </c>
      <c r="P264" s="11" t="s">
        <v>52</v>
      </c>
    </row>
    <row r="265" spans="2:16" x14ac:dyDescent="0.2">
      <c r="B265" s="13" t="s">
        <v>53</v>
      </c>
      <c r="C265" s="11">
        <v>144.24</v>
      </c>
      <c r="D265" s="11">
        <v>150</v>
      </c>
      <c r="E265" s="11">
        <v>150</v>
      </c>
      <c r="F265" s="11">
        <v>150</v>
      </c>
      <c r="G265" s="11">
        <v>150</v>
      </c>
      <c r="H265" s="11">
        <v>150</v>
      </c>
      <c r="J265" s="13" t="s">
        <v>53</v>
      </c>
      <c r="K265" s="11">
        <v>144.24</v>
      </c>
      <c r="L265" s="11">
        <v>150</v>
      </c>
      <c r="M265" s="11">
        <v>150</v>
      </c>
      <c r="N265" s="11">
        <v>150</v>
      </c>
      <c r="O265" s="11">
        <v>150</v>
      </c>
      <c r="P265" s="11">
        <v>150</v>
      </c>
    </row>
    <row r="266" spans="2:16" x14ac:dyDescent="0.2">
      <c r="B266" s="10" t="s">
        <v>54</v>
      </c>
      <c r="C266" s="11">
        <f>C46</f>
        <v>525</v>
      </c>
      <c r="D266" s="11">
        <f t="shared" ref="D266:H267" si="30">D46</f>
        <v>525</v>
      </c>
      <c r="E266" s="11">
        <f t="shared" si="30"/>
        <v>525</v>
      </c>
      <c r="F266" s="11">
        <f t="shared" si="30"/>
        <v>525</v>
      </c>
      <c r="G266" s="11">
        <f t="shared" si="30"/>
        <v>525</v>
      </c>
      <c r="H266" s="11">
        <f t="shared" si="30"/>
        <v>525</v>
      </c>
      <c r="J266" s="10" t="s">
        <v>54</v>
      </c>
      <c r="K266" s="11">
        <f>C46</f>
        <v>525</v>
      </c>
      <c r="L266" s="11">
        <f t="shared" ref="L266:P267" si="31">D46</f>
        <v>525</v>
      </c>
      <c r="M266" s="11">
        <f t="shared" si="31"/>
        <v>525</v>
      </c>
      <c r="N266" s="11">
        <f t="shared" si="31"/>
        <v>525</v>
      </c>
      <c r="O266" s="11">
        <f t="shared" si="31"/>
        <v>525</v>
      </c>
      <c r="P266" s="11">
        <f t="shared" si="31"/>
        <v>525</v>
      </c>
    </row>
    <row r="267" spans="2:16" x14ac:dyDescent="0.2">
      <c r="B267" s="17" t="s">
        <v>55</v>
      </c>
      <c r="C267" s="18">
        <f>C47</f>
        <v>477</v>
      </c>
      <c r="D267" s="18">
        <f t="shared" si="30"/>
        <v>477</v>
      </c>
      <c r="E267" s="18">
        <f t="shared" si="30"/>
        <v>477</v>
      </c>
      <c r="F267" s="18">
        <f t="shared" si="30"/>
        <v>477</v>
      </c>
      <c r="G267" s="18">
        <f t="shared" si="30"/>
        <v>477</v>
      </c>
      <c r="H267" s="18">
        <f t="shared" si="30"/>
        <v>477</v>
      </c>
      <c r="J267" s="17" t="s">
        <v>55</v>
      </c>
      <c r="K267" s="18">
        <f>C47</f>
        <v>477</v>
      </c>
      <c r="L267" s="18">
        <f t="shared" si="31"/>
        <v>477</v>
      </c>
      <c r="M267" s="18">
        <f t="shared" si="31"/>
        <v>477</v>
      </c>
      <c r="N267" s="18">
        <f t="shared" si="31"/>
        <v>477</v>
      </c>
      <c r="O267" s="18">
        <f t="shared" si="31"/>
        <v>477</v>
      </c>
      <c r="P267" s="18">
        <f t="shared" si="31"/>
        <v>477</v>
      </c>
    </row>
    <row r="268" spans="2:16" ht="16" thickBot="1" x14ac:dyDescent="0.25">
      <c r="B268" s="19" t="s">
        <v>56</v>
      </c>
      <c r="C268" s="20">
        <v>608.65</v>
      </c>
      <c r="D268" s="20">
        <v>630.76</v>
      </c>
      <c r="E268" s="20">
        <v>652.98</v>
      </c>
      <c r="F268" s="20">
        <v>680.21</v>
      </c>
      <c r="G268" s="20">
        <v>707.44</v>
      </c>
      <c r="H268" s="20">
        <v>739.66</v>
      </c>
      <c r="J268" s="19" t="s">
        <v>56</v>
      </c>
      <c r="K268" s="20">
        <v>608.65</v>
      </c>
      <c r="L268" s="20">
        <v>630.76</v>
      </c>
      <c r="M268" s="20">
        <v>652.98</v>
      </c>
      <c r="N268" s="20">
        <v>680.21</v>
      </c>
      <c r="O268" s="20">
        <v>707.44</v>
      </c>
      <c r="P268" s="20">
        <v>739.66</v>
      </c>
    </row>
    <row r="269" spans="2:16" ht="16" thickBot="1" x14ac:dyDescent="0.25">
      <c r="B269" s="90" t="s">
        <v>57</v>
      </c>
      <c r="C269" s="91"/>
      <c r="D269" s="91"/>
      <c r="E269" s="91"/>
      <c r="F269" s="91"/>
      <c r="G269" s="91"/>
      <c r="H269" s="92"/>
      <c r="J269" s="90" t="s">
        <v>57</v>
      </c>
      <c r="K269" s="91"/>
      <c r="L269" s="91"/>
      <c r="M269" s="91"/>
      <c r="N269" s="91"/>
      <c r="O269" s="91"/>
      <c r="P269" s="92"/>
    </row>
    <row r="274" spans="4:4" x14ac:dyDescent="0.2">
      <c r="D274" s="27"/>
    </row>
    <row r="275" spans="4:4" x14ac:dyDescent="0.2">
      <c r="D275" s="27"/>
    </row>
    <row r="276" spans="4:4" x14ac:dyDescent="0.2">
      <c r="D276" s="27"/>
    </row>
    <row r="277" spans="4:4" x14ac:dyDescent="0.2">
      <c r="D277" s="27"/>
    </row>
    <row r="278" spans="4:4" x14ac:dyDescent="0.2">
      <c r="D278" s="27"/>
    </row>
    <row r="279" spans="4:4" x14ac:dyDescent="0.2">
      <c r="D279" s="27"/>
    </row>
    <row r="280" spans="4:4" x14ac:dyDescent="0.2">
      <c r="D280" s="27"/>
    </row>
    <row r="281" spans="4:4" x14ac:dyDescent="0.2">
      <c r="D281" s="27"/>
    </row>
    <row r="282" spans="4:4" x14ac:dyDescent="0.2">
      <c r="D282" s="27"/>
    </row>
    <row r="283" spans="4:4" x14ac:dyDescent="0.2">
      <c r="D283" s="27"/>
    </row>
    <row r="284" spans="4:4" x14ac:dyDescent="0.2">
      <c r="D284" s="27"/>
    </row>
    <row r="285" spans="4:4" x14ac:dyDescent="0.2">
      <c r="D285" s="27"/>
    </row>
    <row r="286" spans="4:4" x14ac:dyDescent="0.2">
      <c r="D286" s="27"/>
    </row>
    <row r="287" spans="4:4" x14ac:dyDescent="0.2">
      <c r="D287" s="27"/>
    </row>
    <row r="288" spans="4:4" x14ac:dyDescent="0.2">
      <c r="D288" s="27"/>
    </row>
    <row r="289" spans="4:4" x14ac:dyDescent="0.2">
      <c r="D289" s="27"/>
    </row>
    <row r="290" spans="4:4" x14ac:dyDescent="0.2">
      <c r="D290" s="27"/>
    </row>
    <row r="291" spans="4:4" x14ac:dyDescent="0.2">
      <c r="D291" s="27"/>
    </row>
    <row r="292" spans="4:4" x14ac:dyDescent="0.2">
      <c r="D292" s="27"/>
    </row>
    <row r="293" spans="4:4" x14ac:dyDescent="0.2">
      <c r="D293" s="27"/>
    </row>
    <row r="294" spans="4:4" x14ac:dyDescent="0.2">
      <c r="D294" s="27"/>
    </row>
    <row r="295" spans="4:4" x14ac:dyDescent="0.2">
      <c r="D295" s="27"/>
    </row>
    <row r="296" spans="4:4" x14ac:dyDescent="0.2">
      <c r="D296" s="27"/>
    </row>
    <row r="297" spans="4:4" x14ac:dyDescent="0.2">
      <c r="D297" s="27"/>
    </row>
    <row r="298" spans="4:4" x14ac:dyDescent="0.2">
      <c r="D298" s="27"/>
    </row>
    <row r="299" spans="4:4" x14ac:dyDescent="0.2">
      <c r="D299" s="27"/>
    </row>
    <row r="300" spans="4:4" x14ac:dyDescent="0.2">
      <c r="D300" s="27"/>
    </row>
    <row r="301" spans="4:4" x14ac:dyDescent="0.2">
      <c r="D301" s="27"/>
    </row>
    <row r="302" spans="4:4" x14ac:dyDescent="0.2">
      <c r="D302" s="27"/>
    </row>
    <row r="303" spans="4:4" x14ac:dyDescent="0.2">
      <c r="D303" s="27"/>
    </row>
  </sheetData>
  <mergeCells count="71">
    <mergeCell ref="B234:H234"/>
    <mergeCell ref="J234:P234"/>
    <mergeCell ref="B269:H269"/>
    <mergeCell ref="J269:P269"/>
    <mergeCell ref="B190:H190"/>
    <mergeCell ref="J190:P190"/>
    <mergeCell ref="B225:H225"/>
    <mergeCell ref="B230:B232"/>
    <mergeCell ref="C230:D230"/>
    <mergeCell ref="J230:J232"/>
    <mergeCell ref="K230:L230"/>
    <mergeCell ref="C231:D231"/>
    <mergeCell ref="K231:L231"/>
    <mergeCell ref="C232:D232"/>
    <mergeCell ref="K232:L232"/>
    <mergeCell ref="B146:H146"/>
    <mergeCell ref="J146:P146"/>
    <mergeCell ref="B181:H181"/>
    <mergeCell ref="J181:P181"/>
    <mergeCell ref="B186:B188"/>
    <mergeCell ref="C186:D186"/>
    <mergeCell ref="J186:J188"/>
    <mergeCell ref="K186:L186"/>
    <mergeCell ref="C187:D187"/>
    <mergeCell ref="K187:L187"/>
    <mergeCell ref="C188:D188"/>
    <mergeCell ref="K188:L188"/>
    <mergeCell ref="B102:H102"/>
    <mergeCell ref="J102:P102"/>
    <mergeCell ref="B137:H137"/>
    <mergeCell ref="J137:P137"/>
    <mergeCell ref="B142:B144"/>
    <mergeCell ref="C142:D142"/>
    <mergeCell ref="J142:J144"/>
    <mergeCell ref="K142:L142"/>
    <mergeCell ref="C143:D143"/>
    <mergeCell ref="K143:L143"/>
    <mergeCell ref="C144:D144"/>
    <mergeCell ref="K144:L144"/>
    <mergeCell ref="B58:H58"/>
    <mergeCell ref="J58:P58"/>
    <mergeCell ref="B93:H93"/>
    <mergeCell ref="J93:P93"/>
    <mergeCell ref="B98:B100"/>
    <mergeCell ref="C98:D98"/>
    <mergeCell ref="J98:J100"/>
    <mergeCell ref="K98:L98"/>
    <mergeCell ref="C99:D99"/>
    <mergeCell ref="K99:L99"/>
    <mergeCell ref="C100:D100"/>
    <mergeCell ref="K100:L100"/>
    <mergeCell ref="B14:H14"/>
    <mergeCell ref="J14:P14"/>
    <mergeCell ref="B49:H49"/>
    <mergeCell ref="J49:P49"/>
    <mergeCell ref="B54:B56"/>
    <mergeCell ref="C54:D54"/>
    <mergeCell ref="J54:J56"/>
    <mergeCell ref="K54:L54"/>
    <mergeCell ref="C55:D55"/>
    <mergeCell ref="K55:L55"/>
    <mergeCell ref="C56:D56"/>
    <mergeCell ref="K56:L56"/>
    <mergeCell ref="B10:B12"/>
    <mergeCell ref="C10:D10"/>
    <mergeCell ref="J10:J12"/>
    <mergeCell ref="K10:L10"/>
    <mergeCell ref="C11:D11"/>
    <mergeCell ref="K11:L11"/>
    <mergeCell ref="C12:D12"/>
    <mergeCell ref="K12:L12"/>
  </mergeCells>
  <pageMargins left="0.25" right="0.25" top="0.75" bottom="0.75" header="0.3" footer="0.3"/>
  <pageSetup paperSize="8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P51-Geo_160mm_fork</vt:lpstr>
      <vt:lpstr>P51-Geo CAD theory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Irmio Gibat</dc:creator>
  <cp:lastModifiedBy>Kelly Henningsen</cp:lastModifiedBy>
  <cp:lastPrinted>2022-03-14T13:57:58Z</cp:lastPrinted>
  <dcterms:created xsi:type="dcterms:W3CDTF">2020-10-28T16:04:59Z</dcterms:created>
  <dcterms:modified xsi:type="dcterms:W3CDTF">2023-04-21T15:34:45Z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User">
    <vt:lpwstr/>
  </property>
  <property fmtid="{D5CDD505-2E9C-101B-9397-08002B2CF9AE}" pid="3" name="AgileURL">
    <vt:lpwstr/>
  </property>
</Properties>
</file>